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Факт ПРОГР 2019" sheetId="1" r:id="rId1"/>
  </sheets>
  <definedNames>
    <definedName name="_xlnm.Print_Titles" localSheetId="0">'Факт ПРОГР 2019'!$6:$7</definedName>
    <definedName name="_xlnm.Print_Area" localSheetId="0">'Факт ПРОГР 2019'!$A$2:$E$132</definedName>
  </definedNames>
  <calcPr calcId="145621"/>
</workbook>
</file>

<file path=xl/calcChain.xml><?xml version="1.0" encoding="utf-8"?>
<calcChain xmlns="http://schemas.openxmlformats.org/spreadsheetml/2006/main">
  <c r="E132" i="1" l="1"/>
  <c r="D131" i="1"/>
  <c r="E131" i="1" s="1"/>
  <c r="C131" i="1"/>
  <c r="C129" i="1" s="1"/>
  <c r="E128" i="1"/>
  <c r="D127" i="1"/>
  <c r="C127" i="1"/>
  <c r="E127" i="1" s="1"/>
  <c r="E126" i="1"/>
  <c r="E125" i="1"/>
  <c r="D124" i="1"/>
  <c r="C124" i="1"/>
  <c r="C122" i="1" s="1"/>
  <c r="E121" i="1"/>
  <c r="E120" i="1"/>
  <c r="D119" i="1"/>
  <c r="C119" i="1"/>
  <c r="C118" i="1" s="1"/>
  <c r="E117" i="1"/>
  <c r="E116" i="1"/>
  <c r="E115" i="1"/>
  <c r="D114" i="1"/>
  <c r="D113" i="1" s="1"/>
  <c r="E113" i="1" s="1"/>
  <c r="C114" i="1"/>
  <c r="C113" i="1"/>
  <c r="E112" i="1"/>
  <c r="E111" i="1"/>
  <c r="E110" i="1"/>
  <c r="E109" i="1"/>
  <c r="E108" i="1"/>
  <c r="D107" i="1"/>
  <c r="E107" i="1" s="1"/>
  <c r="C107" i="1"/>
  <c r="E106" i="1"/>
  <c r="D105" i="1"/>
  <c r="C105" i="1"/>
  <c r="C104" i="1" s="1"/>
  <c r="E103" i="1"/>
  <c r="E102" i="1"/>
  <c r="D101" i="1"/>
  <c r="C101" i="1"/>
  <c r="E100" i="1"/>
  <c r="D99" i="1"/>
  <c r="C99" i="1"/>
  <c r="E97" i="1"/>
  <c r="D96" i="1"/>
  <c r="C96" i="1"/>
  <c r="E95" i="1"/>
  <c r="D94" i="1"/>
  <c r="E94" i="1" s="1"/>
  <c r="C94" i="1"/>
  <c r="E93" i="1"/>
  <c r="D92" i="1"/>
  <c r="C92" i="1"/>
  <c r="C91" i="1" s="1"/>
  <c r="E90" i="1"/>
  <c r="E89" i="1"/>
  <c r="D88" i="1"/>
  <c r="E88" i="1" s="1"/>
  <c r="C88" i="1"/>
  <c r="E87" i="1"/>
  <c r="D86" i="1"/>
  <c r="C86" i="1"/>
  <c r="C85" i="1" s="1"/>
  <c r="E84" i="1"/>
  <c r="D83" i="1"/>
  <c r="D82" i="1" s="1"/>
  <c r="C83" i="1"/>
  <c r="C82" i="1" s="1"/>
  <c r="E81" i="1"/>
  <c r="D80" i="1"/>
  <c r="E80" i="1" s="1"/>
  <c r="C80" i="1"/>
  <c r="C79" i="1"/>
  <c r="E78" i="1"/>
  <c r="D77" i="1"/>
  <c r="E77" i="1" s="1"/>
  <c r="C77" i="1"/>
  <c r="E76" i="1"/>
  <c r="E75" i="1"/>
  <c r="E74" i="1"/>
  <c r="D73" i="1"/>
  <c r="E73" i="1" s="1"/>
  <c r="C73" i="1"/>
  <c r="E72" i="1"/>
  <c r="D71" i="1"/>
  <c r="E71" i="1" s="1"/>
  <c r="C71" i="1"/>
  <c r="D70" i="1"/>
  <c r="E69" i="1"/>
  <c r="E68" i="1"/>
  <c r="D67" i="1"/>
  <c r="E67" i="1" s="1"/>
  <c r="C67" i="1"/>
  <c r="E66" i="1"/>
  <c r="E65" i="1"/>
  <c r="E64" i="1"/>
  <c r="E63" i="1"/>
  <c r="E62" i="1"/>
  <c r="E61" i="1"/>
  <c r="D60" i="1"/>
  <c r="D59" i="1" s="1"/>
  <c r="C60" i="1"/>
  <c r="E58" i="1"/>
  <c r="E57" i="1"/>
  <c r="E56" i="1"/>
  <c r="D55" i="1"/>
  <c r="C55" i="1"/>
  <c r="C54" i="1" s="1"/>
  <c r="E53" i="1"/>
  <c r="E52" i="1"/>
  <c r="D51" i="1"/>
  <c r="C51" i="1"/>
  <c r="C50" i="1" s="1"/>
  <c r="E49" i="1"/>
  <c r="D48" i="1"/>
  <c r="C48" i="1"/>
  <c r="E48" i="1" s="1"/>
  <c r="E47" i="1"/>
  <c r="E46" i="1"/>
  <c r="E45" i="1"/>
  <c r="E44" i="1"/>
  <c r="D43" i="1"/>
  <c r="E43" i="1" s="1"/>
  <c r="C43" i="1"/>
  <c r="E42" i="1"/>
  <c r="E41" i="1"/>
  <c r="D40" i="1"/>
  <c r="E40" i="1" s="1"/>
  <c r="C40" i="1"/>
  <c r="E38" i="1"/>
  <c r="E37" i="1"/>
  <c r="D36" i="1"/>
  <c r="C36" i="1"/>
  <c r="E36" i="1" s="1"/>
  <c r="E35" i="1"/>
  <c r="D34" i="1"/>
  <c r="C34" i="1"/>
  <c r="E33" i="1"/>
  <c r="D32" i="1"/>
  <c r="C32" i="1"/>
  <c r="E32" i="1" s="1"/>
  <c r="E31" i="1"/>
  <c r="D30" i="1"/>
  <c r="C30" i="1"/>
  <c r="E30" i="1" s="1"/>
  <c r="E29" i="1"/>
  <c r="E28" i="1"/>
  <c r="E27" i="1"/>
  <c r="D26" i="1"/>
  <c r="C26" i="1"/>
  <c r="C17" i="1" s="1"/>
  <c r="E25" i="1"/>
  <c r="E24" i="1"/>
  <c r="E23" i="1"/>
  <c r="E22" i="1"/>
  <c r="D21" i="1"/>
  <c r="C21" i="1"/>
  <c r="E20" i="1"/>
  <c r="E19" i="1"/>
  <c r="D18" i="1"/>
  <c r="C18" i="1"/>
  <c r="E16" i="1"/>
  <c r="D15" i="1"/>
  <c r="C15" i="1"/>
  <c r="E14" i="1"/>
  <c r="D13" i="1"/>
  <c r="E13" i="1" s="1"/>
  <c r="C13" i="1"/>
  <c r="E12" i="1"/>
  <c r="E11" i="1"/>
  <c r="D10" i="1"/>
  <c r="E10" i="1" s="1"/>
  <c r="C10" i="1"/>
  <c r="C9" i="1"/>
  <c r="E82" i="1" l="1"/>
  <c r="E91" i="1"/>
  <c r="E26" i="1"/>
  <c r="E86" i="1"/>
  <c r="E92" i="1"/>
  <c r="C98" i="1"/>
  <c r="E101" i="1"/>
  <c r="E105" i="1"/>
  <c r="E119" i="1"/>
  <c r="E124" i="1"/>
  <c r="D39" i="1"/>
  <c r="E51" i="1"/>
  <c r="E55" i="1"/>
  <c r="E83" i="1"/>
  <c r="E99" i="1"/>
  <c r="E15" i="1"/>
  <c r="D17" i="1"/>
  <c r="E17" i="1" s="1"/>
  <c r="E21" i="1"/>
  <c r="E34" i="1"/>
  <c r="C39" i="1"/>
  <c r="E39" i="1" s="1"/>
  <c r="E60" i="1"/>
  <c r="C70" i="1"/>
  <c r="E70" i="1" s="1"/>
  <c r="D91" i="1"/>
  <c r="E96" i="1"/>
  <c r="D9" i="1"/>
  <c r="E18" i="1"/>
  <c r="D79" i="1"/>
  <c r="E79" i="1" s="1"/>
  <c r="E114" i="1"/>
  <c r="D50" i="1"/>
  <c r="E50" i="1" s="1"/>
  <c r="D54" i="1"/>
  <c r="E54" i="1" s="1"/>
  <c r="C59" i="1"/>
  <c r="E59" i="1" s="1"/>
  <c r="D98" i="1"/>
  <c r="D104" i="1"/>
  <c r="E104" i="1" s="1"/>
  <c r="D118" i="1"/>
  <c r="E118" i="1" s="1"/>
  <c r="D122" i="1"/>
  <c r="E122" i="1" s="1"/>
  <c r="D129" i="1"/>
  <c r="E129" i="1" s="1"/>
  <c r="D85" i="1"/>
  <c r="E85" i="1" s="1"/>
  <c r="E98" i="1" l="1"/>
  <c r="E9" i="1"/>
  <c r="D8" i="1"/>
  <c r="C8" i="1"/>
  <c r="E8" i="1" l="1"/>
</calcChain>
</file>

<file path=xl/sharedStrings.xml><?xml version="1.0" encoding="utf-8"?>
<sst xmlns="http://schemas.openxmlformats.org/spreadsheetml/2006/main" count="241" uniqueCount="227">
  <si>
    <t xml:space="preserve">И Н Ф О Р М А Ц И Я </t>
  </si>
  <si>
    <t xml:space="preserve">           об исполнении муниципальных программ муниципального района "Пристенский район" Курской области за 2019 год</t>
  </si>
  <si>
    <r>
      <t xml:space="preserve"> </t>
    </r>
    <r>
      <rPr>
        <b/>
        <i/>
        <sz val="11"/>
        <rFont val="Times New Roman"/>
        <family val="1"/>
        <charset val="204"/>
      </rPr>
      <t>(тыс.руб.)</t>
    </r>
  </si>
  <si>
    <t xml:space="preserve">Наименование </t>
  </si>
  <si>
    <t>ЦСР</t>
  </si>
  <si>
    <t>Сумма                 на 2019 год</t>
  </si>
  <si>
    <t>Факт               на 2019 год</t>
  </si>
  <si>
    <r>
      <t>Процент</t>
    </r>
    <r>
      <rPr>
        <b/>
        <sz val="11.5"/>
        <color indexed="8"/>
        <rFont val="Times New Roman"/>
        <family val="1"/>
        <charset val="204"/>
      </rPr>
      <t xml:space="preserve"> исполнения расходов,  %</t>
    </r>
  </si>
  <si>
    <t>Муниципальные  программы, всего</t>
  </si>
  <si>
    <t xml:space="preserve"> Муниципальная программа "Развитие культуры Пристенского района Курской области на 2017-2019 годы"</t>
  </si>
  <si>
    <t xml:space="preserve">01 </t>
  </si>
  <si>
    <t>Подпрограмма «Управление муниципальной программой и обеспечение условий реализации»</t>
  </si>
  <si>
    <t>01 1</t>
  </si>
  <si>
    <t>Основное мероприятие «Обеспечение деятельности и выполнение функций Пристенской централизованной бухгалтерии учреждений культуры»</t>
  </si>
  <si>
    <t xml:space="preserve">01 1 01 00000 </t>
  </si>
  <si>
    <t>Основное мероприятие «Оказание мер социальной поддержки работникам учреждений культуры»</t>
  </si>
  <si>
    <t xml:space="preserve">01 1 02 00000 </t>
  </si>
  <si>
    <t xml:space="preserve">Подпрограмма «Наследие» </t>
  </si>
  <si>
    <t xml:space="preserve">01 2 </t>
  </si>
  <si>
    <t>Основное мероприятие «Развитие библиотечного дела и  материально-технической базы библиотек в Пристенском районе»</t>
  </si>
  <si>
    <t>01 2 01 00000</t>
  </si>
  <si>
    <t xml:space="preserve">Подпрограмма «Искусство» </t>
  </si>
  <si>
    <t>01 3</t>
  </si>
  <si>
    <t>Основное мероприятие «Сохранение и развитие народной культуры, нематериального наследия и кинообслуживания»</t>
  </si>
  <si>
    <t>01 3 01 00000</t>
  </si>
  <si>
    <t xml:space="preserve"> Муниципальная программа «Социальная поддержка граждан в Пристенском районе Курской области на 2018 - 2022 годы »</t>
  </si>
  <si>
    <t>02</t>
  </si>
  <si>
    <t xml:space="preserve"> Подпрограмма «Управление муниципальной программой и обеспечение условий реализации» </t>
  </si>
  <si>
    <t>02 1</t>
  </si>
  <si>
    <t>Основное мероприятие  «Оказание поддержки общественным организациям ветеранов войны»</t>
  </si>
  <si>
    <t>02 1 01 00000</t>
  </si>
  <si>
    <t>Основное мероприятие «Руководство и управление в сфере социальной защиты»</t>
  </si>
  <si>
    <t>02 1 02 00000</t>
  </si>
  <si>
    <t>Подпрограмма "Развитие мер социальной поддержки отдельных категорий граждан»</t>
  </si>
  <si>
    <t xml:space="preserve">02 2 </t>
  </si>
  <si>
    <t>Основное мероприятие «Выплата пенсий и доплат муниципальным служащим»</t>
  </si>
  <si>
    <t>02 2 01 00000</t>
  </si>
  <si>
    <t>Основное мероприятие  «Предоставление гражданам ежемесячных пособий»</t>
  </si>
  <si>
    <t>02 2 02 00000</t>
  </si>
  <si>
    <t>Основное мероприятие «Осуществление ежемесячных денежных выплат отдельным категориям граждан»</t>
  </si>
  <si>
    <t>02 2 03 00000</t>
  </si>
  <si>
    <t>Основное мероприятие «Меры социальной поддержки, предоставляемые отдельным категориям граждан»</t>
  </si>
  <si>
    <t>02 2 04 00000</t>
  </si>
  <si>
    <t xml:space="preserve">Подпрограмма "Улучшение демографической ситуации, совершенствование социальной поддержки семьи и детей» </t>
  </si>
  <si>
    <t xml:space="preserve">02 3 </t>
  </si>
  <si>
    <t>Основное мероприятие «Руководство и управление в сфере опеки и попечительства»</t>
  </si>
  <si>
    <t>02 3 01 00000</t>
  </si>
  <si>
    <t>Основное мероприятие «Оказание мер государственной поддержки усыновителям, опекунам и попечителям по уходу за детьми»</t>
  </si>
  <si>
    <t>02 3 02 00000</t>
  </si>
  <si>
    <t>Основное мероприятие «Работа по улучшению демографической ситуации в Пристенском районе»</t>
  </si>
  <si>
    <t>02 3 03 00000</t>
  </si>
  <si>
    <t>Подпрограмма «Профилактика наркомании и медико - социальная реабилитация больных наркоманией в Пристенском  районе Курской области»</t>
  </si>
  <si>
    <t>02 4</t>
  </si>
  <si>
    <t>Основное мероприятие «Профилактика наркомании и реабилитация больных наркоманией»</t>
  </si>
  <si>
    <t>02 4 01 00000</t>
  </si>
  <si>
    <t xml:space="preserve">02 4 01 00000  </t>
  </si>
  <si>
    <t>Подпрограмма ««Дополнительные меры социальной поддержки ветеранов Великой Отечественной войны 1941-1945 годов, проживающих в Пристенском районе Курской области»</t>
  </si>
  <si>
    <t xml:space="preserve">02 5 </t>
  </si>
  <si>
    <t>Основное мероприятие «Оказание материальной помощи на улучшение материально-бытовых условий ветеранов ВОВ»</t>
  </si>
  <si>
    <t>02 5 01 00000</t>
  </si>
  <si>
    <t>Подпрограмма «Обеспечение доступности приоритетных объектов и услуг в приоритетных сферах жизнедеятельности инвалидов и других маломобильных групп населения в Пристенском районе» муниципальной программы «Социальная поддержка граждан в Пристенском районе Курской области на 2018 - 2022 годы»</t>
  </si>
  <si>
    <t>02 6</t>
  </si>
  <si>
    <t>Основное мероприятие «Создание для инвалидов и других маломобильных категорий граждан условий для безбарьерного доступа к объектам социальной инфраструктуры и усиление взаимодействия с общественными организациями»</t>
  </si>
  <si>
    <t xml:space="preserve">02 6 01 00000  </t>
  </si>
  <si>
    <t>Основное мероприятие «Проведение мероприятий для инвалидов"</t>
  </si>
  <si>
    <t xml:space="preserve">02 6 02 00000  </t>
  </si>
  <si>
    <t>Муниципальная программа «Развитие образования»  Пристенского района Курской области  на 2015-2020 годы»</t>
  </si>
  <si>
    <t>03</t>
  </si>
  <si>
    <t xml:space="preserve">Подпрограмма «Управление муниципальной программой и обеспечение условий реализации» </t>
  </si>
  <si>
    <t xml:space="preserve">03 1 </t>
  </si>
  <si>
    <t>Основное мероприятие «Обеспечение деятельности и выполнение функций муниципальных учреждений»</t>
  </si>
  <si>
    <t>03 1 01 00000</t>
  </si>
  <si>
    <t>Основное мероприятие «Социальная поддержка работников образования»</t>
  </si>
  <si>
    <t>03 1 02 00000</t>
  </si>
  <si>
    <t xml:space="preserve">Подпрограмма  "Развитие дошкольного и общего образования детей" </t>
  </si>
  <si>
    <t xml:space="preserve">03 2 </t>
  </si>
  <si>
    <t>Основное мероприятие «Реализация  и содействие развитию дошкольного и общего образования».</t>
  </si>
  <si>
    <t>03 2 01 00000</t>
  </si>
  <si>
    <t>Основное мероприятие «Социальная поддержка работников образовательных учреждений общего образования».</t>
  </si>
  <si>
    <t>03 2 02 00000</t>
  </si>
  <si>
    <t>Основное мероприятие «Социальная поддержка обучающихся образовательных учреждений общего образования»</t>
  </si>
  <si>
    <t>03 2 03 00000</t>
  </si>
  <si>
    <t>Основное мероприятие «Компенсация части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образования»</t>
  </si>
  <si>
    <t>03 2 04 00000</t>
  </si>
  <si>
    <t xml:space="preserve">Подпрограмма "Развитие дополнительного образования и системы воспитания детей" </t>
  </si>
  <si>
    <t xml:space="preserve">03 3 </t>
  </si>
  <si>
    <t>Основное мероприятие "Реализация дополнительных образовательных программ дополнительного образования и мероприятия по их развитию"</t>
  </si>
  <si>
    <t>03 3 01 00000</t>
  </si>
  <si>
    <t>Муниципальная  программа "Энергосбережение и повышение энергетической эффективности в Пристенском районе Курской области на 2016-2020 годы"</t>
  </si>
  <si>
    <t>05</t>
  </si>
  <si>
    <t xml:space="preserve">Подпрограмма «Энергосбережение в Пристенском районе» </t>
  </si>
  <si>
    <t xml:space="preserve">05 1 </t>
  </si>
  <si>
    <t>Основное мероприятие «Реализация энергосберегающих мероприятий и внедрение энергоэффективного оборудования и материалов в муниципальном секторе»</t>
  </si>
  <si>
    <t>05 1 01 00000</t>
  </si>
  <si>
    <t>Основное мероприятие «Пропаганда и популяризация энергосбережения и повышения энергетической эффективности»</t>
  </si>
  <si>
    <t>05 1 02 00000</t>
  </si>
  <si>
    <t>Муниципальная программа "Охрана окружающей среды в Пристенском районе Курской области на 2015-2020 годы"</t>
  </si>
  <si>
    <t xml:space="preserve">06 </t>
  </si>
  <si>
    <t>Подпрограмма «Экология и чистая вода в Пристенском районе  Курской области» на 2015-2020 годы</t>
  </si>
  <si>
    <t>06 1</t>
  </si>
  <si>
    <t>Основное мероприятие «Ремонт объектов водоснабжения»</t>
  </si>
  <si>
    <t>06 1 01 00000</t>
  </si>
  <si>
    <t>Основное мероприятие «Строительство  и содержание полигона ТБО»</t>
  </si>
  <si>
    <t>06 1 02 00000</t>
  </si>
  <si>
    <t>Основное мероприятие «Организация зон санитарной охраны на объектах питьевого водоснабжения»</t>
  </si>
  <si>
    <t>06 1 03 00000</t>
  </si>
  <si>
    <t>Муниципальная программа "Обеспечение доступным и комфортным жильем и коммунальными услугами граждан на территории сельских поселений муниципального района "Пристенский район" Курской области"</t>
  </si>
  <si>
    <t xml:space="preserve">07 </t>
  </si>
  <si>
    <t xml:space="preserve">Подпрограмма "Создание условий для обеспечения доступным и комфортным жильем граждан на территории сельских поселений муниципального района  "Пристенский район" Курской области" </t>
  </si>
  <si>
    <t xml:space="preserve">07 1 </t>
  </si>
  <si>
    <t>Основное мероприятие «Содействие развитию социальной и инженерной инфраструктуры муниципальных образований Пристенского района Курской области"</t>
  </si>
  <si>
    <t>07 1  01 00000</t>
  </si>
  <si>
    <t>Основное мероприятие "Обеспечение жильем молодых семей"</t>
  </si>
  <si>
    <t>07 1  02 00000</t>
  </si>
  <si>
    <t>07 1 01 00000</t>
  </si>
  <si>
    <t>Основное мероприятие "Реализация Федерального закона от 13 июля 2015 года N 218-ФЗ "О государственной регистрации недвижимости""</t>
  </si>
  <si>
    <t>07 1  04 00000</t>
  </si>
  <si>
    <t xml:space="preserve">Подпрограмма  "Обеспечение качественными услугами ЖКХ населения сельских поселений муниципального района «Пристенский район» Курской области» </t>
  </si>
  <si>
    <t>07 2</t>
  </si>
  <si>
    <t>Основное мероприятие «Организация  и содержание мест захоронения на территории сельских поселений муниципального района «Пристенский район» Курской области»</t>
  </si>
  <si>
    <t>07 2 01 00000</t>
  </si>
  <si>
    <t>Основное мероприятие  «Организация сбора и вывоза отходов и мусора на территории сельских поселений муниципального района «Пристенский район» Курской области»</t>
  </si>
  <si>
    <t>07 2 02 00000</t>
  </si>
  <si>
    <t xml:space="preserve">Муниципальная программа  «Повышение эффективности развития молодежной политики, совершенствование системы оздоровления и отдыха детей,  развитие физической культуры и спорта в Пристенском районе Курской области на 2017-2019 годы»
</t>
  </si>
  <si>
    <t xml:space="preserve">08 </t>
  </si>
  <si>
    <t>Подпрограмма «Повышение эффективности реализации молодежной политики в Пристенском районе Курской области»</t>
  </si>
  <si>
    <t>08 1</t>
  </si>
  <si>
    <t>Основное мероприятие «Создание условий для развития молодежной политики в Пристенском районе Курской области»</t>
  </si>
  <si>
    <t>08 1 01 00000</t>
  </si>
  <si>
    <t xml:space="preserve">Подпрограмма «Реализация муниципальной политики в сфере физической культуры и спорта в Пристенском районе Курской области» </t>
  </si>
  <si>
    <t>08 2</t>
  </si>
  <si>
    <t>Основное мероприятие «Создание условий, обеспечивающих развитие массового спорта в Пристенском районе Курской области»</t>
  </si>
  <si>
    <t>08 2 01 00000</t>
  </si>
  <si>
    <t>Основное мероприятие «Совершенствование физкультурно-спортивной инфраструктуры Пристенского района Курской области»</t>
  </si>
  <si>
    <t>08 2 02 00000</t>
  </si>
  <si>
    <t>«Муниципальный проект «Спорт-норма жизни»</t>
  </si>
  <si>
    <t xml:space="preserve">08 2 P5 00000 </t>
  </si>
  <si>
    <t>Подпрограмма «Оздоровление и отдых детей Пристенского района Курской области»</t>
  </si>
  <si>
    <t xml:space="preserve">08 3 </t>
  </si>
  <si>
    <t>Основное мероприятие «Организация оздоровления и отдыха детей Пристенского района  Курской области различными формами»</t>
  </si>
  <si>
    <t>08 3 01 00000</t>
  </si>
  <si>
    <t>Муниципальная программа «Развитие муниципальной службы в Администрации Пристенского района Курской области на 2019-2021 годы»</t>
  </si>
  <si>
    <t xml:space="preserve">09 </t>
  </si>
  <si>
    <t xml:space="preserve"> Подпрограмма «Реализация мероприятий, направленных на развитие муниципальной службы» </t>
  </si>
  <si>
    <t xml:space="preserve">09 1 </t>
  </si>
  <si>
    <t>Основное мероприятие  «Организация обучения и переподготовки лиц замещающих выборные должности, должности муниципальной службы  на курсах повышения квалификации»</t>
  </si>
  <si>
    <t>09 1 01 00000</t>
  </si>
  <si>
    <t>Муниципальная программа «Сохранение и развитие архивного дела в Пристенском районе Курской области на 2019-2021 годы»</t>
  </si>
  <si>
    <t>10 1</t>
  </si>
  <si>
    <t>Основное мероприятие «Обеспечение деятельности и выполнение функций органов местного самоуправления»</t>
  </si>
  <si>
    <t>10 1 01 00000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</si>
  <si>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</si>
  <si>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10 2</t>
  </si>
  <si>
    <t>Основное мероприятие «Осуществление отдельных полномочий в сфере архивного дела»</t>
  </si>
  <si>
    <t>10 2 01 00000</t>
  </si>
  <si>
    <t>Основное мероприятие «Реализация мероприятий по формированию и содержанию муниципального архива»</t>
  </si>
  <si>
    <t>10 2 02 00000</t>
  </si>
  <si>
    <t>Муниципальная программа  «Развитие транспортной системы, обеспечение перевозки пассажиров в   Пристенском  районе Курской  области и безопасности дорожного движения»</t>
  </si>
  <si>
    <t xml:space="preserve">Подпрограмма «Развитие сети автомобильных дорог общего пользования местного значения в Пристенском районе Курской области» </t>
  </si>
  <si>
    <t>11 1</t>
  </si>
  <si>
    <t>Основное мероприятие «Содержание, ремонт автомобильных дорог общего пользования местного значения»</t>
  </si>
  <si>
    <t>11 1 01 00000</t>
  </si>
  <si>
    <t>Подпрограмма «Повышение безопасности дорожного движения в Пристенском районе Курской области»</t>
  </si>
  <si>
    <t>11 2</t>
  </si>
  <si>
    <t>Основное мероприятие «Повышение безопасности дорожного движения в Пристенском районе Курской области»</t>
  </si>
  <si>
    <t>11 2 01 00000</t>
  </si>
  <si>
    <t>Подпрограмма "Развитие пассажирских перевозок в Пристенском районе Курской области»</t>
  </si>
  <si>
    <t>11 3</t>
  </si>
  <si>
    <t>Основное мероприятие "Содействие повышению доступности автомобильных перевозок населению Пристенского района Курской области"</t>
  </si>
  <si>
    <t>11 3 01 00000</t>
  </si>
  <si>
    <t>Муниципальная программа "Профилактика  правонарушений в Пристенском районе Курской области на 2017-2019 годы"</t>
  </si>
  <si>
    <t>12 1</t>
  </si>
  <si>
    <t>Основное мероприятие «Обеспечение деятельности комиссии по делам несовершеннолетних и защите их прав  в Пристенском районе»</t>
  </si>
  <si>
    <t>12 1 01 00000</t>
  </si>
  <si>
    <t>Подпрограмма «Обеспечение  правопорядка  на  территории  муниципального образования»</t>
  </si>
  <si>
    <t xml:space="preserve">12 2 </t>
  </si>
  <si>
    <t>Основное мероприятие «Мероприятия, направленные на повышение качества и эффективности работы системы профилактики преступлений и иных правонарушений в отношении определенных категорий лиц и по отдельным видам противоправной деятельности»</t>
  </si>
  <si>
    <t>12 2 01 00000</t>
  </si>
  <si>
    <t>Муниципальная программа «Развитие экономики Пристенского района Курской области на 2016-2020 годы»</t>
  </si>
  <si>
    <t xml:space="preserve">Подпрограмма  «Создание благоприятных условия для привлечения инвестиций в экономику Пристенского района Курской области» </t>
  </si>
  <si>
    <t xml:space="preserve">15 1 </t>
  </si>
  <si>
    <t>Основное мероприятие «Осуществление организационно-хозяйственных расходов, связанных с участием в ежегодной межрегиональной универсальной оптово-розничной Курской Коренской ярмарки на территории Курской области и ежегодном Среднерусском экономическом форуме на территории Курской области»</t>
  </si>
  <si>
    <t>15 1 01 00000</t>
  </si>
  <si>
    <t>Подпрограмма «Развитие малого и среднего предпринимательства в Пристенском районе Курской области»</t>
  </si>
  <si>
    <t xml:space="preserve">15 2 </t>
  </si>
  <si>
    <t>Основное мероприятие «Предоставление субсидий начинающим собственный бизнес на субсидирование части затрат, связанных с организацией и ведением дела, в том числе в инновационной сфере»</t>
  </si>
  <si>
    <t>15 2 02 00000</t>
  </si>
  <si>
    <t xml:space="preserve">Основное мероприятие «Участие в проведении зональных семинаров, совещаний по вопросам организации и ведения бизнеса на местах" </t>
  </si>
  <si>
    <t>15 2 05 00000</t>
  </si>
  <si>
    <t>Основное мероприятие «Участие в ежегодном региональном форуме малого среднего предпринимательства "День предпринимателя Курской области"</t>
  </si>
  <si>
    <t>15 2 06 00000</t>
  </si>
  <si>
    <t xml:space="preserve">Основное мероприятие «Участие в ежегодном областном конкурсе "Лидер малого и среднего бизнеса Курской области" </t>
  </si>
  <si>
    <t>15 2 07 00000</t>
  </si>
  <si>
    <t xml:space="preserve">Основное мероприятие «Участие в ежегодном областном конкурсе "Малый и средний бизнес Курской области - глазами прессы" </t>
  </si>
  <si>
    <t>15 2 08 00000</t>
  </si>
  <si>
    <t>Муниципальная программа «Устойчивое развитие сельских территорий Пристенского района Курской области на 2014-2017 годы и на период до 2020 года»</t>
  </si>
  <si>
    <t>Подпрограмма  "«Устойчивое развитие сельских территорий Пристенского района Курской области на 2014-2017 годы и на период до 2020 года»"</t>
  </si>
  <si>
    <t xml:space="preserve">16 1 </t>
  </si>
  <si>
    <t>Основное мероприятие «Строительство распределительных сетей газопровода»</t>
  </si>
  <si>
    <t>16 1 01 00000</t>
  </si>
  <si>
    <t>Основное мероприятие «Строительство локальных  сетей водоснабжения»</t>
  </si>
  <si>
    <t>16 1 02 00000</t>
  </si>
  <si>
    <t>Основное мероприятие «Строительство автомобильных дорог общего пользования местного значения»</t>
  </si>
  <si>
    <t>16 1 03 00000</t>
  </si>
  <si>
    <t>Муниципальная программа "Содействие занятости населения Пристенского района на 2017-2019 годы"</t>
  </si>
  <si>
    <t>Подпрограмма «Содействие временной занятости отдельных категорий граждан»</t>
  </si>
  <si>
    <t xml:space="preserve">17 1 </t>
  </si>
  <si>
    <t>Основное мероприятие  «Реализация мероприятий активной политики занятости населения»</t>
  </si>
  <si>
    <t>17 1 01 00000</t>
  </si>
  <si>
    <t>Основное мероприятие  «Финансовое обеспечение деятельности в сфере трудовых отношений»</t>
  </si>
  <si>
    <t>17 1 02 00000</t>
  </si>
  <si>
    <t>Муниципальная программа "Развитие информационного общества в Пристенском районе Курской области"</t>
  </si>
  <si>
    <t>Подпрограмма «Электронное правительство Пристенского района Курской области"</t>
  </si>
  <si>
    <t>20 1</t>
  </si>
  <si>
    <t>Основное мероприятие  «Осуществление мероприятий по формированию электронного правительства, обеспечение деятельности учреждений в сфере информационно-коммуникационного и технического обеспечения »</t>
  </si>
  <si>
    <t>20 1 01 00000</t>
  </si>
  <si>
    <t>Основное мероприятие  «Обеспечение деятельности муниципальных казенных учреждений в сфере информационно-коммуникационного и технического обеспечения"</t>
  </si>
  <si>
    <t>20 1 02 00000</t>
  </si>
  <si>
    <t>Подпрограмма «Развитие системы защиты информации Пристенского района Курской области»</t>
  </si>
  <si>
    <t>20 2</t>
  </si>
  <si>
    <t>Основное мероприятие  «Мероприятия по обеспечению безопасности в информационно-коммуникационной сфере»</t>
  </si>
  <si>
    <t>20 2 01 00000</t>
  </si>
  <si>
    <t>Муниципальная программа "Профилактика терроризма и экстремизма в Пристенском районке Курской области на 2017-2019 годы"</t>
  </si>
  <si>
    <t>Подпрограмма "Профилактика терроризма и эксремизма в Пристенском районе Курской области на 2017-2019 годы"</t>
  </si>
  <si>
    <t xml:space="preserve">21 1 </t>
  </si>
  <si>
    <t>Основное мероприятие «Усиление антитеррористической защищенности административных зданий, объектов образования, здравоохранения, культуры, спорта и объектов с массовым пребыванием граждан"</t>
  </si>
  <si>
    <t>21 1 03 00000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</si>
</sst>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0.5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i/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>
      <alignment vertical="top" wrapText="1"/>
    </xf>
    <xf numFmtId="0" fontId="28" fillId="0" borderId="0"/>
    <xf numFmtId="0" fontId="29" fillId="0" borderId="0"/>
    <xf numFmtId="0" fontId="30" fillId="0" borderId="0"/>
    <xf numFmtId="167" fontId="3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5" xfId="0" applyFont="1" applyFill="1" applyBorder="1"/>
    <xf numFmtId="164" fontId="11" fillId="0" borderId="5" xfId="0" applyNumberFormat="1" applyFont="1" applyFill="1" applyBorder="1"/>
    <xf numFmtId="165" fontId="11" fillId="0" borderId="5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wrapText="1"/>
    </xf>
    <xf numFmtId="49" fontId="12" fillId="0" borderId="6" xfId="0" applyNumberFormat="1" applyFont="1" applyFill="1" applyBorder="1"/>
    <xf numFmtId="164" fontId="13" fillId="0" borderId="6" xfId="0" applyNumberFormat="1" applyFont="1" applyFill="1" applyBorder="1"/>
    <xf numFmtId="0" fontId="0" fillId="2" borderId="0" xfId="0" applyFill="1"/>
    <xf numFmtId="0" fontId="14" fillId="0" borderId="6" xfId="0" applyFont="1" applyFill="1" applyBorder="1" applyAlignment="1">
      <alignment horizontal="left" wrapText="1"/>
    </xf>
    <xf numFmtId="49" fontId="14" fillId="0" borderId="6" xfId="0" applyNumberFormat="1" applyFont="1" applyFill="1" applyBorder="1"/>
    <xf numFmtId="0" fontId="16" fillId="0" borderId="6" xfId="0" applyFont="1" applyFill="1" applyBorder="1" applyAlignment="1">
      <alignment wrapText="1"/>
    </xf>
    <xf numFmtId="49" fontId="16" fillId="0" borderId="6" xfId="0" applyNumberFormat="1" applyFont="1" applyFill="1" applyBorder="1"/>
    <xf numFmtId="0" fontId="14" fillId="0" borderId="6" xfId="0" applyFont="1" applyFill="1" applyBorder="1" applyAlignment="1">
      <alignment wrapText="1"/>
    </xf>
    <xf numFmtId="166" fontId="0" fillId="0" borderId="0" xfId="0" applyNumberFormat="1"/>
    <xf numFmtId="0" fontId="16" fillId="0" borderId="6" xfId="0" applyFont="1" applyFill="1" applyBorder="1" applyAlignment="1">
      <alignment horizontal="left" wrapText="1"/>
    </xf>
    <xf numFmtId="164" fontId="17" fillId="0" borderId="6" xfId="0" applyNumberFormat="1" applyFont="1" applyFill="1" applyBorder="1"/>
    <xf numFmtId="0" fontId="14" fillId="0" borderId="6" xfId="0" applyFont="1" applyFill="1" applyBorder="1"/>
    <xf numFmtId="0" fontId="14" fillId="0" borderId="6" xfId="0" applyFont="1" applyFill="1" applyBorder="1" applyAlignment="1">
      <alignment horizontal="justify"/>
    </xf>
    <xf numFmtId="164" fontId="15" fillId="0" borderId="6" xfId="0" applyNumberFormat="1" applyFont="1" applyFill="1" applyBorder="1"/>
    <xf numFmtId="164" fontId="14" fillId="0" borderId="0" xfId="0" applyNumberFormat="1" applyFont="1" applyFill="1" applyBorder="1"/>
    <xf numFmtId="0" fontId="16" fillId="0" borderId="6" xfId="2" applyFont="1" applyFill="1" applyBorder="1" applyAlignment="1">
      <alignment horizontal="left" wrapText="1"/>
    </xf>
    <xf numFmtId="2" fontId="16" fillId="0" borderId="6" xfId="0" applyNumberFormat="1" applyFont="1" applyFill="1" applyBorder="1" applyAlignment="1">
      <alignment vertical="center" wrapText="1"/>
    </xf>
    <xf numFmtId="0" fontId="0" fillId="0" borderId="0" xfId="0" applyBorder="1"/>
    <xf numFmtId="166" fontId="0" fillId="0" borderId="0" xfId="0" applyNumberFormat="1" applyBorder="1"/>
    <xf numFmtId="0" fontId="16" fillId="0" borderId="6" xfId="1" applyFont="1" applyFill="1" applyBorder="1" applyAlignment="1" applyProtection="1">
      <alignment wrapText="1"/>
    </xf>
    <xf numFmtId="0" fontId="14" fillId="0" borderId="6" xfId="1" applyFont="1" applyFill="1" applyBorder="1" applyAlignment="1" applyProtection="1">
      <alignment wrapText="1"/>
    </xf>
    <xf numFmtId="0" fontId="0" fillId="0" borderId="0" xfId="0" applyBorder="1" applyAlignment="1">
      <alignment horizontal="left" vertical="center"/>
    </xf>
    <xf numFmtId="0" fontId="16" fillId="0" borderId="6" xfId="1" applyFont="1" applyFill="1" applyBorder="1" applyAlignment="1" applyProtection="1">
      <alignment horizontal="left" wrapText="1"/>
    </xf>
    <xf numFmtId="164" fontId="17" fillId="0" borderId="6" xfId="0" applyNumberFormat="1" applyFont="1" applyFill="1" applyBorder="1" applyAlignment="1">
      <alignment vertical="center" wrapText="1"/>
    </xf>
    <xf numFmtId="0" fontId="14" fillId="0" borderId="6" xfId="1" applyFont="1" applyFill="1" applyBorder="1" applyAlignment="1" applyProtection="1">
      <alignment horizontal="left" wrapText="1"/>
    </xf>
    <xf numFmtId="164" fontId="15" fillId="0" borderId="6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wrapText="1"/>
    </xf>
    <xf numFmtId="0" fontId="16" fillId="0" borderId="6" xfId="0" applyFont="1" applyFill="1" applyBorder="1"/>
    <xf numFmtId="0" fontId="14" fillId="0" borderId="6" xfId="0" applyFont="1" applyFill="1" applyBorder="1" applyAlignment="1">
      <alignment horizontal="left"/>
    </xf>
    <xf numFmtId="164" fontId="16" fillId="0" borderId="0" xfId="0" applyNumberFormat="1" applyFont="1" applyFill="1" applyBorder="1"/>
    <xf numFmtId="0" fontId="14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/>
    </xf>
    <xf numFmtId="0" fontId="14" fillId="0" borderId="6" xfId="1" applyFont="1" applyFill="1" applyBorder="1" applyAlignment="1" applyProtection="1">
      <alignment wrapText="1" shrinkToFit="1"/>
    </xf>
    <xf numFmtId="164" fontId="18" fillId="0" borderId="0" xfId="0" applyNumberFormat="1" applyFont="1" applyFill="1" applyBorder="1"/>
    <xf numFmtId="0" fontId="0" fillId="3" borderId="0" xfId="0" applyFill="1" applyBorder="1"/>
    <xf numFmtId="166" fontId="13" fillId="0" borderId="6" xfId="0" applyNumberFormat="1" applyFont="1" applyFill="1" applyBorder="1"/>
    <xf numFmtId="0" fontId="27" fillId="0" borderId="6" xfId="0" applyFont="1" applyFill="1" applyBorder="1"/>
    <xf numFmtId="0" fontId="26" fillId="0" borderId="0" xfId="0" applyFont="1" applyFill="1" applyBorder="1"/>
    <xf numFmtId="49" fontId="16" fillId="0" borderId="6" xfId="0" applyNumberFormat="1" applyFont="1" applyFill="1" applyBorder="1" applyAlignment="1">
      <alignment horizontal="left" vertical="center" wrapText="1"/>
    </xf>
    <xf numFmtId="164" fontId="17" fillId="0" borderId="6" xfId="0" applyNumberFormat="1" applyFont="1" applyFill="1" applyBorder="1" applyAlignment="1">
      <alignment horizontal="right"/>
    </xf>
    <xf numFmtId="164" fontId="15" fillId="0" borderId="6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0" fillId="0" borderId="0" xfId="0" applyFill="1"/>
    <xf numFmtId="165" fontId="11" fillId="0" borderId="4" xfId="0" applyNumberFormat="1" applyFont="1" applyFill="1" applyBorder="1" applyAlignment="1">
      <alignment horizontal="right"/>
    </xf>
    <xf numFmtId="165" fontId="11" fillId="0" borderId="5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6" xfId="0" applyFont="1" applyFill="1" applyBorder="1" applyAlignment="1">
      <alignment wrapText="1"/>
    </xf>
    <xf numFmtId="49" fontId="10" fillId="0" borderId="6" xfId="0" applyNumberFormat="1" applyFont="1" applyFill="1" applyBorder="1"/>
    <xf numFmtId="164" fontId="11" fillId="0" borderId="6" xfId="0" applyNumberFormat="1" applyFont="1" applyFill="1" applyBorder="1"/>
    <xf numFmtId="0" fontId="18" fillId="0" borderId="6" xfId="0" applyFont="1" applyFill="1" applyBorder="1" applyAlignment="1">
      <alignment horizontal="left" wrapText="1"/>
    </xf>
    <xf numFmtId="49" fontId="18" fillId="0" borderId="6" xfId="0" applyNumberFormat="1" applyFont="1" applyFill="1" applyBorder="1"/>
    <xf numFmtId="164" fontId="19" fillId="0" borderId="6" xfId="0" applyNumberFormat="1" applyFont="1" applyFill="1" applyBorder="1"/>
    <xf numFmtId="49" fontId="16" fillId="0" borderId="6" xfId="1" applyNumberFormat="1" applyFont="1" applyFill="1" applyBorder="1" applyAlignment="1" applyProtection="1">
      <alignment horizontal="left" wrapText="1"/>
    </xf>
    <xf numFmtId="0" fontId="14" fillId="0" borderId="0" xfId="0" applyFont="1" applyFill="1"/>
    <xf numFmtId="0" fontId="18" fillId="0" borderId="6" xfId="0" applyFont="1" applyFill="1" applyBorder="1" applyAlignment="1">
      <alignment wrapText="1"/>
    </xf>
    <xf numFmtId="49" fontId="18" fillId="0" borderId="6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wrapText="1"/>
    </xf>
    <xf numFmtId="0" fontId="18" fillId="0" borderId="6" xfId="1" applyFont="1" applyFill="1" applyBorder="1" applyAlignment="1" applyProtection="1">
      <alignment wrapText="1"/>
    </xf>
    <xf numFmtId="164" fontId="19" fillId="0" borderId="6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23" fillId="0" borderId="6" xfId="0" applyFont="1" applyFill="1" applyBorder="1"/>
    <xf numFmtId="0" fontId="18" fillId="0" borderId="6" xfId="0" applyFont="1" applyFill="1" applyBorder="1" applyAlignment="1">
      <alignment horizontal="left"/>
    </xf>
    <xf numFmtId="0" fontId="18" fillId="0" borderId="6" xfId="1" applyFont="1" applyFill="1" applyBorder="1" applyAlignment="1" applyProtection="1">
      <alignment horizontal="left" wrapText="1"/>
    </xf>
    <xf numFmtId="49" fontId="24" fillId="0" borderId="6" xfId="0" applyNumberFormat="1" applyFont="1" applyFill="1" applyBorder="1" applyAlignment="1">
      <alignment wrapText="1"/>
    </xf>
    <xf numFmtId="49" fontId="18" fillId="0" borderId="4" xfId="0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/>
    </xf>
    <xf numFmtId="164" fontId="19" fillId="0" borderId="6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wrapText="1"/>
    </xf>
    <xf numFmtId="0" fontId="26" fillId="0" borderId="6" xfId="0" applyFont="1" applyFill="1" applyBorder="1"/>
    <xf numFmtId="0" fontId="26" fillId="0" borderId="6" xfId="0" applyFont="1" applyFill="1" applyBorder="1" applyAlignment="1">
      <alignment wrapText="1"/>
    </xf>
  </cellXfs>
  <cellStyles count="7">
    <cellStyle name="Normal" xfId="3"/>
    <cellStyle name="Гиперссылка" xfId="1" builtinId="8"/>
    <cellStyle name="Обычный" xfId="0" builtinId="0"/>
    <cellStyle name="Обычный 2_Бюджет 2017-2019гг" xfId="4"/>
    <cellStyle name="Обычный_функц.стр-ра 2" xfId="2"/>
    <cellStyle name="Стиль 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1820E322DA1BBA42282C9440EEF08E6CC43400235U6VEM" TargetMode="External"/><Relationship Id="rId2" Type="http://schemas.openxmlformats.org/officeDocument/2006/relationships/hyperlink" Target="consultantplus://offline/ref=C6EF3AE28B6C46D1117CBBA251A07B11C6C7C5768D6761820E322DA1BBA42282C9440EEF08E6CC43400635U6VAM" TargetMode="External"/><Relationship Id="rId1" Type="http://schemas.openxmlformats.org/officeDocument/2006/relationships/hyperlink" Target="consultantplus://offline/ref=C6EF3AE28B6C46D1117CBBA251A07B11C6C7C5768D62628200322DA1BBA42282C9440EEF08E6CC43400635U6VA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consultantplus://offline/ref=9C8C6091F07A6736C14182A29006343D5BBD7494BF22787139B89C820162E1855B84266ADC28F806D5AC82M8c2N" TargetMode="External"/><Relationship Id="rId4" Type="http://schemas.openxmlformats.org/officeDocument/2006/relationships/hyperlink" Target="consultantplus://offline/ref=C6EF3AE28B6C46D1117CBBA251A07B11C6C7C5768D6761820E322DA1BBA42282C9440EEF08E6CC43400136U6VD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W176"/>
  <sheetViews>
    <sheetView showGridLines="0" tabSelected="1" workbookViewId="0">
      <selection activeCell="C6" sqref="C6"/>
    </sheetView>
  </sheetViews>
  <sheetFormatPr defaultRowHeight="15" x14ac:dyDescent="0.25"/>
  <cols>
    <col min="1" max="1" width="56" customWidth="1"/>
    <col min="2" max="2" width="14.42578125" customWidth="1"/>
    <col min="3" max="4" width="16.42578125" customWidth="1"/>
    <col min="5" max="5" width="9.42578125" customWidth="1"/>
    <col min="6" max="6" width="11.85546875" customWidth="1"/>
    <col min="7" max="7" width="13.140625" customWidth="1"/>
    <col min="8" max="8" width="11.28515625" customWidth="1"/>
    <col min="9" max="12" width="9.140625" customWidth="1"/>
    <col min="13" max="13" width="12.42578125" customWidth="1"/>
    <col min="14" max="14" width="10.5703125" customWidth="1"/>
    <col min="15" max="18" width="9.140625" customWidth="1"/>
    <col min="19" max="19" width="10.5703125" bestFit="1" customWidth="1"/>
  </cols>
  <sheetData>
    <row r="1" spans="1:23" x14ac:dyDescent="0.25">
      <c r="A1" s="1"/>
    </row>
    <row r="2" spans="1:23" ht="18.75" customHeight="1" x14ac:dyDescent="0.25">
      <c r="A2" s="65" t="s">
        <v>0</v>
      </c>
      <c r="B2" s="65"/>
      <c r="C2" s="65"/>
      <c r="D2" s="65"/>
      <c r="E2" s="65"/>
    </row>
    <row r="3" spans="1:23" ht="48.75" customHeight="1" x14ac:dyDescent="0.25">
      <c r="A3" s="66" t="s">
        <v>1</v>
      </c>
      <c r="B3" s="66"/>
      <c r="C3" s="66"/>
      <c r="D3" s="66"/>
      <c r="E3" s="66"/>
    </row>
    <row r="4" spans="1:23" ht="15" customHeight="1" x14ac:dyDescent="0.25">
      <c r="A4" s="67" t="s">
        <v>2</v>
      </c>
      <c r="B4" s="67"/>
      <c r="C4" s="67"/>
      <c r="D4" s="67"/>
      <c r="E4" s="67"/>
      <c r="F4" s="2"/>
      <c r="G4" s="2"/>
      <c r="H4" s="2"/>
      <c r="I4" s="2"/>
      <c r="J4" s="2"/>
    </row>
    <row r="5" spans="1:23" ht="15.75" thickBot="1" x14ac:dyDescent="0.3">
      <c r="A5" s="67"/>
      <c r="B5" s="67"/>
      <c r="C5" s="67"/>
      <c r="D5" s="67"/>
      <c r="E5" s="67"/>
      <c r="F5" s="2"/>
      <c r="G5" s="2"/>
      <c r="H5" s="2"/>
      <c r="I5" s="2"/>
      <c r="J5" s="2"/>
    </row>
    <row r="6" spans="1:23" ht="54" customHeight="1" thickBot="1" x14ac:dyDescent="0.3">
      <c r="A6" s="3" t="s">
        <v>3</v>
      </c>
      <c r="B6" s="4" t="s">
        <v>4</v>
      </c>
      <c r="C6" s="5" t="s">
        <v>5</v>
      </c>
      <c r="D6" s="5" t="s">
        <v>6</v>
      </c>
      <c r="E6" s="6" t="s">
        <v>7</v>
      </c>
    </row>
    <row r="7" spans="1:23" ht="15.75" thickBot="1" x14ac:dyDescent="0.3">
      <c r="A7" s="7">
        <v>1</v>
      </c>
      <c r="B7" s="8">
        <v>2</v>
      </c>
      <c r="C7" s="9">
        <v>3</v>
      </c>
      <c r="D7" s="9">
        <v>4</v>
      </c>
      <c r="E7" s="9">
        <v>5</v>
      </c>
      <c r="G7" s="68"/>
      <c r="H7" s="68"/>
      <c r="I7" s="68"/>
      <c r="J7" s="68"/>
    </row>
    <row r="8" spans="1:23" ht="15.75" x14ac:dyDescent="0.25">
      <c r="A8" s="10" t="s">
        <v>8</v>
      </c>
      <c r="B8" s="11"/>
      <c r="C8" s="12">
        <f>C9+C17+C39+C50+C54+C59+C70+C79+C82+C85+C91+C98+C104+C113+C118+C122+C129</f>
        <v>549723.59900000005</v>
      </c>
      <c r="D8" s="12">
        <f>D9+D17+D39+D50+D54+D59+D70+D79+D82+D85+D91+D98+D104+D113+D118+D122+D129</f>
        <v>473148.50600000005</v>
      </c>
      <c r="E8" s="13">
        <f>ROUND(D8/C8*100,1)</f>
        <v>86.1</v>
      </c>
    </row>
    <row r="9" spans="1:23" ht="27.75" x14ac:dyDescent="0.25">
      <c r="A9" s="70" t="s">
        <v>9</v>
      </c>
      <c r="B9" s="71" t="s">
        <v>10</v>
      </c>
      <c r="C9" s="72">
        <f>SUM(C10,C13,C15)</f>
        <v>27311.951000000001</v>
      </c>
      <c r="D9" s="72">
        <f>SUM(D10,D13,D15)</f>
        <v>27087.595000000001</v>
      </c>
      <c r="E9" s="13">
        <f t="shared" ref="E9:E72" si="0">ROUND(D9/C9*100,1)</f>
        <v>99.2</v>
      </c>
    </row>
    <row r="10" spans="1:23" ht="27.75" x14ac:dyDescent="0.25">
      <c r="A10" s="14" t="s">
        <v>11</v>
      </c>
      <c r="B10" s="15" t="s">
        <v>12</v>
      </c>
      <c r="C10" s="16">
        <f>SUM(C11:C12)</f>
        <v>2217.3789999999999</v>
      </c>
      <c r="D10" s="16">
        <f>SUM(D11:D12)</f>
        <v>2217.3789999999999</v>
      </c>
      <c r="E10" s="13">
        <f t="shared" si="0"/>
        <v>100</v>
      </c>
    </row>
    <row r="11" spans="1:23" s="17" customFormat="1" ht="41.25" hidden="1" customHeight="1" x14ac:dyDescent="0.25">
      <c r="A11" s="18" t="s">
        <v>13</v>
      </c>
      <c r="B11" s="19" t="s">
        <v>14</v>
      </c>
      <c r="C11" s="28"/>
      <c r="D11" s="28"/>
      <c r="E11" s="13" t="e">
        <f t="shared" si="0"/>
        <v>#DIV/0!</v>
      </c>
    </row>
    <row r="12" spans="1:23" ht="31.5" customHeight="1" x14ac:dyDescent="0.25">
      <c r="A12" s="18" t="s">
        <v>15</v>
      </c>
      <c r="B12" s="19" t="s">
        <v>16</v>
      </c>
      <c r="C12" s="28">
        <v>2217.3789999999999</v>
      </c>
      <c r="D12" s="28">
        <v>2217.3789999999999</v>
      </c>
      <c r="E12" s="13">
        <f t="shared" si="0"/>
        <v>100</v>
      </c>
    </row>
    <row r="13" spans="1:23" ht="24.75" customHeight="1" x14ac:dyDescent="0.25">
      <c r="A13" s="20" t="s">
        <v>17</v>
      </c>
      <c r="B13" s="21" t="s">
        <v>18</v>
      </c>
      <c r="C13" s="25">
        <f>SUM(C14)</f>
        <v>13015.425999999999</v>
      </c>
      <c r="D13" s="25">
        <f>SUM(D14)</f>
        <v>12997.68</v>
      </c>
      <c r="E13" s="13">
        <f t="shared" si="0"/>
        <v>99.9</v>
      </c>
    </row>
    <row r="14" spans="1:23" ht="41.25" x14ac:dyDescent="0.25">
      <c r="A14" s="22" t="s">
        <v>19</v>
      </c>
      <c r="B14" s="19" t="s">
        <v>20</v>
      </c>
      <c r="C14" s="28">
        <v>13015.425999999999</v>
      </c>
      <c r="D14" s="28">
        <v>12997.68</v>
      </c>
      <c r="E14" s="13">
        <f t="shared" si="0"/>
        <v>99.9</v>
      </c>
      <c r="S14" s="23"/>
      <c r="T14" s="23"/>
      <c r="U14" s="23"/>
      <c r="V14" s="23"/>
      <c r="W14" s="23"/>
    </row>
    <row r="15" spans="1:23" ht="19.5" customHeight="1" x14ac:dyDescent="0.25">
      <c r="A15" s="20" t="s">
        <v>21</v>
      </c>
      <c r="B15" s="21" t="s">
        <v>22</v>
      </c>
      <c r="C15" s="25">
        <f>SUM(C16)</f>
        <v>12079.146000000001</v>
      </c>
      <c r="D15" s="25">
        <f>SUM(D16)</f>
        <v>11872.536</v>
      </c>
      <c r="E15" s="13">
        <f t="shared" si="0"/>
        <v>98.3</v>
      </c>
      <c r="S15" s="23"/>
      <c r="T15" s="23"/>
      <c r="U15" s="23"/>
      <c r="V15" s="23"/>
      <c r="W15" s="23"/>
    </row>
    <row r="16" spans="1:23" ht="32.25" customHeight="1" x14ac:dyDescent="0.25">
      <c r="A16" s="22" t="s">
        <v>23</v>
      </c>
      <c r="B16" s="19" t="s">
        <v>24</v>
      </c>
      <c r="C16" s="28">
        <v>12079.146000000001</v>
      </c>
      <c r="D16" s="28">
        <v>11872.536</v>
      </c>
      <c r="E16" s="13">
        <f t="shared" si="0"/>
        <v>98.3</v>
      </c>
      <c r="S16" s="23"/>
      <c r="T16" s="23"/>
      <c r="U16" s="23"/>
      <c r="V16" s="23"/>
      <c r="W16" s="23"/>
    </row>
    <row r="17" spans="1:23" ht="41.25" x14ac:dyDescent="0.25">
      <c r="A17" s="73" t="s">
        <v>25</v>
      </c>
      <c r="B17" s="74" t="s">
        <v>26</v>
      </c>
      <c r="C17" s="75">
        <f>C18+C21+C26+C30+C32+C34+C36</f>
        <v>22949.966</v>
      </c>
      <c r="D17" s="75">
        <f>D18+D21+D26+D30+D32+D34+D36</f>
        <v>22453.015000000003</v>
      </c>
      <c r="E17" s="13">
        <f t="shared" si="0"/>
        <v>97.8</v>
      </c>
      <c r="S17" s="23"/>
      <c r="T17" s="23"/>
      <c r="U17" s="23"/>
      <c r="V17" s="23"/>
      <c r="W17" s="23"/>
    </row>
    <row r="18" spans="1:23" ht="27.75" x14ac:dyDescent="0.25">
      <c r="A18" s="24" t="s">
        <v>27</v>
      </c>
      <c r="B18" s="21" t="s">
        <v>28</v>
      </c>
      <c r="C18" s="25">
        <f>SUM(C19:C20)</f>
        <v>1889.423</v>
      </c>
      <c r="D18" s="25">
        <f>SUM(D19:D20)</f>
        <v>1889.42</v>
      </c>
      <c r="E18" s="13">
        <f t="shared" si="0"/>
        <v>100</v>
      </c>
      <c r="S18" s="23"/>
      <c r="T18" s="23"/>
      <c r="U18" s="23"/>
      <c r="V18" s="23"/>
      <c r="W18" s="23"/>
    </row>
    <row r="19" spans="1:23" ht="32.25" customHeight="1" x14ac:dyDescent="0.25">
      <c r="A19" s="22" t="s">
        <v>29</v>
      </c>
      <c r="B19" s="26" t="s">
        <v>30</v>
      </c>
      <c r="C19" s="28">
        <v>199.405</v>
      </c>
      <c r="D19" s="28">
        <v>199.405</v>
      </c>
      <c r="E19" s="13">
        <f t="shared" si="0"/>
        <v>100</v>
      </c>
      <c r="S19" s="23"/>
      <c r="T19" s="23"/>
      <c r="U19" s="23"/>
      <c r="V19" s="23"/>
      <c r="W19" s="23"/>
    </row>
    <row r="20" spans="1:23" ht="27.75" x14ac:dyDescent="0.25">
      <c r="A20" s="27" t="s">
        <v>31</v>
      </c>
      <c r="B20" s="26" t="s">
        <v>32</v>
      </c>
      <c r="C20" s="28">
        <v>1690.018</v>
      </c>
      <c r="D20" s="28">
        <v>1690.0150000000001</v>
      </c>
      <c r="E20" s="13">
        <f t="shared" si="0"/>
        <v>100</v>
      </c>
      <c r="S20" s="23"/>
      <c r="T20" s="23"/>
      <c r="U20" s="23"/>
      <c r="V20" s="23"/>
      <c r="W20" s="23"/>
    </row>
    <row r="21" spans="1:23" ht="27.75" x14ac:dyDescent="0.25">
      <c r="A21" s="24" t="s">
        <v>33</v>
      </c>
      <c r="B21" s="21" t="s">
        <v>34</v>
      </c>
      <c r="C21" s="25">
        <f>SUM(C22:C25)</f>
        <v>11553.609</v>
      </c>
      <c r="D21" s="25">
        <f>SUM(D22:D25)</f>
        <v>11387.862000000001</v>
      </c>
      <c r="E21" s="13">
        <f t="shared" si="0"/>
        <v>98.6</v>
      </c>
      <c r="S21" s="23"/>
      <c r="T21" s="23"/>
      <c r="U21" s="23"/>
      <c r="V21" s="23"/>
      <c r="W21" s="23"/>
    </row>
    <row r="22" spans="1:23" ht="27.75" x14ac:dyDescent="0.25">
      <c r="A22" s="18" t="s">
        <v>35</v>
      </c>
      <c r="B22" s="19" t="s">
        <v>36</v>
      </c>
      <c r="C22" s="28">
        <v>982.72699999999998</v>
      </c>
      <c r="D22" s="28">
        <v>982.72699999999998</v>
      </c>
      <c r="E22" s="13">
        <f t="shared" si="0"/>
        <v>100</v>
      </c>
      <c r="S22" s="23"/>
      <c r="T22" s="23"/>
      <c r="U22" s="23"/>
      <c r="V22" s="23"/>
      <c r="W22" s="23"/>
    </row>
    <row r="23" spans="1:23" ht="27.75" x14ac:dyDescent="0.25">
      <c r="A23" s="18" t="s">
        <v>37</v>
      </c>
      <c r="B23" s="19" t="s">
        <v>38</v>
      </c>
      <c r="C23" s="28">
        <v>1585.8030000000001</v>
      </c>
      <c r="D23" s="28">
        <v>1523.1130000000001</v>
      </c>
      <c r="E23" s="13">
        <f t="shared" si="0"/>
        <v>96</v>
      </c>
      <c r="S23" s="23"/>
      <c r="T23" s="23"/>
      <c r="U23" s="23"/>
      <c r="V23" s="23"/>
      <c r="W23" s="23"/>
    </row>
    <row r="24" spans="1:23" ht="27.75" x14ac:dyDescent="0.25">
      <c r="A24" s="18" t="s">
        <v>39</v>
      </c>
      <c r="B24" s="19" t="s">
        <v>40</v>
      </c>
      <c r="C24" s="28">
        <v>8638.1029999999992</v>
      </c>
      <c r="D24" s="28">
        <v>8555.9480000000003</v>
      </c>
      <c r="E24" s="13">
        <f t="shared" si="0"/>
        <v>99</v>
      </c>
      <c r="S24" s="23"/>
      <c r="T24" s="23"/>
      <c r="U24" s="23"/>
      <c r="V24" s="23"/>
      <c r="W24" s="23"/>
    </row>
    <row r="25" spans="1:23" ht="27.75" x14ac:dyDescent="0.25">
      <c r="A25" s="18" t="s">
        <v>41</v>
      </c>
      <c r="B25" s="19" t="s">
        <v>42</v>
      </c>
      <c r="C25" s="28">
        <v>346.976</v>
      </c>
      <c r="D25" s="28">
        <v>326.07400000000001</v>
      </c>
      <c r="E25" s="13">
        <f t="shared" si="0"/>
        <v>94</v>
      </c>
      <c r="S25" s="23"/>
      <c r="T25" s="23"/>
      <c r="U25" s="23"/>
      <c r="V25" s="23"/>
      <c r="W25" s="23"/>
    </row>
    <row r="26" spans="1:23" ht="27.75" x14ac:dyDescent="0.25">
      <c r="A26" s="24" t="s">
        <v>43</v>
      </c>
      <c r="B26" s="21" t="s">
        <v>44</v>
      </c>
      <c r="C26" s="25">
        <f>SUM(C27:C29)</f>
        <v>9421.9339999999993</v>
      </c>
      <c r="D26" s="25">
        <f>SUM(D27:D29)</f>
        <v>9158.8359999999993</v>
      </c>
      <c r="E26" s="13">
        <f t="shared" si="0"/>
        <v>97.2</v>
      </c>
      <c r="S26" s="23"/>
      <c r="T26" s="23"/>
      <c r="U26" s="23"/>
      <c r="V26" s="23"/>
      <c r="W26" s="23"/>
    </row>
    <row r="27" spans="1:23" ht="27.75" x14ac:dyDescent="0.25">
      <c r="A27" s="18" t="s">
        <v>45</v>
      </c>
      <c r="B27" s="19" t="s">
        <v>46</v>
      </c>
      <c r="C27" s="28">
        <v>888</v>
      </c>
      <c r="D27" s="28">
        <v>888</v>
      </c>
      <c r="E27" s="13">
        <f t="shared" si="0"/>
        <v>100</v>
      </c>
      <c r="S27" s="23"/>
      <c r="T27" s="23"/>
      <c r="U27" s="23"/>
      <c r="V27" s="23"/>
      <c r="W27" s="23"/>
    </row>
    <row r="28" spans="1:23" ht="41.25" x14ac:dyDescent="0.25">
      <c r="A28" s="22" t="s">
        <v>47</v>
      </c>
      <c r="B28" s="19" t="s">
        <v>48</v>
      </c>
      <c r="C28" s="28">
        <v>8501.4339999999993</v>
      </c>
      <c r="D28" s="28">
        <v>8241.723</v>
      </c>
      <c r="E28" s="13">
        <f t="shared" si="0"/>
        <v>96.9</v>
      </c>
      <c r="S28" s="23"/>
      <c r="T28" s="23"/>
      <c r="U28" s="23"/>
      <c r="V28" s="23"/>
      <c r="W28" s="23"/>
    </row>
    <row r="29" spans="1:23" ht="35.25" customHeight="1" x14ac:dyDescent="0.25">
      <c r="A29" s="22" t="s">
        <v>49</v>
      </c>
      <c r="B29" s="19" t="s">
        <v>50</v>
      </c>
      <c r="C29" s="28">
        <v>32.5</v>
      </c>
      <c r="D29" s="28">
        <v>29.113</v>
      </c>
      <c r="E29" s="13">
        <f t="shared" si="0"/>
        <v>89.6</v>
      </c>
      <c r="M29" s="29"/>
      <c r="S29" s="23"/>
      <c r="T29" s="23"/>
      <c r="U29" s="23"/>
      <c r="V29" s="23"/>
      <c r="W29" s="23"/>
    </row>
    <row r="30" spans="1:23" ht="41.25" hidden="1" customHeight="1" x14ac:dyDescent="0.25">
      <c r="A30" s="20" t="s">
        <v>51</v>
      </c>
      <c r="B30" s="21" t="s">
        <v>52</v>
      </c>
      <c r="C30" s="25">
        <f>SUM(C31)</f>
        <v>0</v>
      </c>
      <c r="D30" s="25">
        <f>SUM(D31)</f>
        <v>0</v>
      </c>
      <c r="E30" s="13" t="e">
        <f t="shared" si="0"/>
        <v>#DIV/0!</v>
      </c>
      <c r="S30" s="23"/>
      <c r="T30" s="23"/>
      <c r="U30" s="23"/>
      <c r="V30" s="23"/>
      <c r="W30" s="23"/>
    </row>
    <row r="31" spans="1:23" ht="27.75" hidden="1" customHeight="1" x14ac:dyDescent="0.25">
      <c r="A31" s="22" t="s">
        <v>53</v>
      </c>
      <c r="B31" s="19" t="s">
        <v>54</v>
      </c>
      <c r="C31" s="25"/>
      <c r="D31" s="25"/>
      <c r="E31" s="13" t="e">
        <f t="shared" si="0"/>
        <v>#DIV/0!</v>
      </c>
      <c r="S31" s="23"/>
      <c r="T31" s="23"/>
      <c r="U31" s="23"/>
      <c r="V31" s="23"/>
      <c r="W31" s="23"/>
    </row>
    <row r="32" spans="1:23" ht="41.25" x14ac:dyDescent="0.25">
      <c r="A32" s="76" t="s">
        <v>51</v>
      </c>
      <c r="B32" s="21" t="s">
        <v>52</v>
      </c>
      <c r="C32" s="25">
        <f>C33</f>
        <v>40</v>
      </c>
      <c r="D32" s="25">
        <f>D33</f>
        <v>0</v>
      </c>
      <c r="E32" s="13">
        <f t="shared" si="0"/>
        <v>0</v>
      </c>
      <c r="S32" s="23"/>
      <c r="T32" s="23"/>
      <c r="U32" s="23"/>
      <c r="V32" s="23"/>
      <c r="W32" s="23"/>
    </row>
    <row r="33" spans="1:23" ht="27.75" x14ac:dyDescent="0.25">
      <c r="A33" s="22" t="s">
        <v>53</v>
      </c>
      <c r="B33" s="26" t="s">
        <v>55</v>
      </c>
      <c r="C33" s="28">
        <v>40</v>
      </c>
      <c r="D33" s="28">
        <v>0</v>
      </c>
      <c r="E33" s="13">
        <f t="shared" si="0"/>
        <v>0</v>
      </c>
      <c r="S33" s="23"/>
      <c r="T33" s="23"/>
      <c r="U33" s="23"/>
      <c r="V33" s="23"/>
      <c r="W33" s="23"/>
    </row>
    <row r="34" spans="1:23" ht="54.75" x14ac:dyDescent="0.25">
      <c r="A34" s="30" t="s">
        <v>56</v>
      </c>
      <c r="B34" s="26" t="s">
        <v>57</v>
      </c>
      <c r="C34" s="25">
        <f>C35</f>
        <v>20</v>
      </c>
      <c r="D34" s="25">
        <f>D35</f>
        <v>0</v>
      </c>
      <c r="E34" s="13">
        <f t="shared" si="0"/>
        <v>0</v>
      </c>
      <c r="S34" s="23"/>
      <c r="T34" s="23"/>
      <c r="U34" s="23"/>
      <c r="V34" s="23"/>
      <c r="W34" s="23"/>
    </row>
    <row r="35" spans="1:23" ht="34.5" customHeight="1" x14ac:dyDescent="0.25">
      <c r="A35" s="22" t="s">
        <v>58</v>
      </c>
      <c r="B35" s="26" t="s">
        <v>59</v>
      </c>
      <c r="C35" s="28">
        <v>20</v>
      </c>
      <c r="D35" s="28">
        <v>0</v>
      </c>
      <c r="E35" s="13">
        <f t="shared" si="0"/>
        <v>0</v>
      </c>
      <c r="S35" s="23"/>
      <c r="T35" s="23"/>
      <c r="U35" s="23"/>
      <c r="V35" s="23"/>
      <c r="W35" s="23"/>
    </row>
    <row r="36" spans="1:23" ht="90.75" customHeight="1" x14ac:dyDescent="0.25">
      <c r="A36" s="31" t="s">
        <v>60</v>
      </c>
      <c r="B36" s="26" t="s">
        <v>61</v>
      </c>
      <c r="C36" s="25">
        <f>C37+C38</f>
        <v>25</v>
      </c>
      <c r="D36" s="25">
        <f>D37+D38</f>
        <v>16.896999999999998</v>
      </c>
      <c r="E36" s="13">
        <f t="shared" si="0"/>
        <v>67.599999999999994</v>
      </c>
      <c r="S36" s="23"/>
      <c r="T36" s="23"/>
      <c r="U36" s="23"/>
      <c r="V36" s="23"/>
      <c r="W36" s="23"/>
    </row>
    <row r="37" spans="1:23" ht="60" customHeight="1" x14ac:dyDescent="0.25">
      <c r="A37" s="18" t="s">
        <v>62</v>
      </c>
      <c r="B37" s="26" t="s">
        <v>63</v>
      </c>
      <c r="C37" s="28">
        <v>15</v>
      </c>
      <c r="D37" s="28">
        <v>15</v>
      </c>
      <c r="E37" s="13">
        <f t="shared" si="0"/>
        <v>100</v>
      </c>
      <c r="S37" s="23"/>
      <c r="T37" s="23"/>
      <c r="U37" s="23"/>
      <c r="V37" s="23"/>
      <c r="W37" s="23"/>
    </row>
    <row r="38" spans="1:23" ht="39.75" customHeight="1" x14ac:dyDescent="0.25">
      <c r="A38" s="18" t="s">
        <v>64</v>
      </c>
      <c r="B38" s="77" t="s">
        <v>65</v>
      </c>
      <c r="C38" s="28">
        <v>10</v>
      </c>
      <c r="D38" s="28">
        <v>1.897</v>
      </c>
      <c r="E38" s="13">
        <f t="shared" si="0"/>
        <v>19</v>
      </c>
      <c r="S38" s="23"/>
      <c r="T38" s="23"/>
      <c r="U38" s="23"/>
      <c r="V38" s="23"/>
      <c r="W38" s="23"/>
    </row>
    <row r="39" spans="1:23" ht="30.75" customHeight="1" x14ac:dyDescent="0.25">
      <c r="A39" s="78" t="s">
        <v>66</v>
      </c>
      <c r="B39" s="74" t="s">
        <v>67</v>
      </c>
      <c r="C39" s="75">
        <f>C40+C43+C48</f>
        <v>266644.95600000001</v>
      </c>
      <c r="D39" s="75">
        <f>D40+D43+D48</f>
        <v>266387.66000000003</v>
      </c>
      <c r="E39" s="13">
        <f t="shared" si="0"/>
        <v>99.9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23"/>
      <c r="T39" s="23"/>
      <c r="U39" s="23"/>
      <c r="V39" s="23"/>
      <c r="W39" s="23"/>
    </row>
    <row r="40" spans="1:23" ht="35.25" customHeight="1" x14ac:dyDescent="0.25">
      <c r="A40" s="20" t="s">
        <v>68</v>
      </c>
      <c r="B40" s="21" t="s">
        <v>69</v>
      </c>
      <c r="C40" s="25">
        <f>SUM(C41:C42)</f>
        <v>13909.771000000001</v>
      </c>
      <c r="D40" s="25">
        <f>SUM(D41:D42)</f>
        <v>13904.17</v>
      </c>
      <c r="E40" s="13">
        <f t="shared" si="0"/>
        <v>100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S40" s="23"/>
      <c r="T40" s="23"/>
      <c r="U40" s="23"/>
      <c r="V40" s="23"/>
      <c r="W40" s="23"/>
    </row>
    <row r="41" spans="1:23" ht="39" customHeight="1" x14ac:dyDescent="0.25">
      <c r="A41" s="22" t="s">
        <v>70</v>
      </c>
      <c r="B41" s="19" t="s">
        <v>71</v>
      </c>
      <c r="C41" s="28">
        <v>1799.877</v>
      </c>
      <c r="D41" s="28">
        <v>1794.2760000000001</v>
      </c>
      <c r="E41" s="13">
        <f t="shared" si="0"/>
        <v>99.7</v>
      </c>
      <c r="F41" s="29"/>
      <c r="G41" s="29"/>
      <c r="H41" s="32"/>
      <c r="I41" s="32"/>
      <c r="J41" s="32"/>
      <c r="K41" s="32"/>
      <c r="L41" s="32"/>
      <c r="M41" s="29"/>
      <c r="N41" s="32"/>
      <c r="O41" s="32"/>
      <c r="P41" s="32"/>
      <c r="Q41" s="32"/>
      <c r="S41" s="23"/>
      <c r="T41" s="23"/>
      <c r="U41" s="23"/>
      <c r="V41" s="23"/>
      <c r="W41" s="23"/>
    </row>
    <row r="42" spans="1:23" ht="33" customHeight="1" x14ac:dyDescent="0.25">
      <c r="A42" s="22" t="s">
        <v>72</v>
      </c>
      <c r="B42" s="19" t="s">
        <v>73</v>
      </c>
      <c r="C42" s="28">
        <v>12109.894</v>
      </c>
      <c r="D42" s="28">
        <v>12109.894</v>
      </c>
      <c r="E42" s="13">
        <f t="shared" si="0"/>
        <v>100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S42" s="23"/>
      <c r="T42" s="23"/>
      <c r="U42" s="23"/>
      <c r="V42" s="23"/>
      <c r="W42" s="23"/>
    </row>
    <row r="43" spans="1:23" ht="27.75" x14ac:dyDescent="0.25">
      <c r="A43" s="20" t="s">
        <v>74</v>
      </c>
      <c r="B43" s="21" t="s">
        <v>75</v>
      </c>
      <c r="C43" s="25">
        <f>SUM(C44:C47)</f>
        <v>245915.27100000001</v>
      </c>
      <c r="D43" s="25">
        <f>SUM(D44:D47)</f>
        <v>245680.43799999999</v>
      </c>
      <c r="E43" s="13">
        <f t="shared" si="0"/>
        <v>99.9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23"/>
      <c r="T43" s="23"/>
      <c r="U43" s="23"/>
      <c r="V43" s="23"/>
      <c r="W43" s="23"/>
    </row>
    <row r="44" spans="1:23" ht="27.75" x14ac:dyDescent="0.25">
      <c r="A44" s="27" t="s">
        <v>76</v>
      </c>
      <c r="B44" s="19" t="s">
        <v>77</v>
      </c>
      <c r="C44" s="28">
        <v>241862.929</v>
      </c>
      <c r="D44" s="28">
        <v>241628.09599999999</v>
      </c>
      <c r="E44" s="13">
        <f t="shared" si="0"/>
        <v>99.9</v>
      </c>
      <c r="F44" s="29"/>
      <c r="G44" s="29"/>
      <c r="H44" s="32"/>
      <c r="I44" s="32"/>
      <c r="J44" s="32"/>
      <c r="K44" s="32"/>
      <c r="L44" s="32"/>
      <c r="M44" s="29"/>
      <c r="N44" s="33"/>
      <c r="O44" s="32"/>
      <c r="P44" s="32"/>
      <c r="Q44" s="32"/>
      <c r="S44" s="23"/>
      <c r="T44" s="23"/>
      <c r="U44" s="23"/>
      <c r="V44" s="23"/>
      <c r="W44" s="23"/>
    </row>
    <row r="45" spans="1:23" ht="27.75" x14ac:dyDescent="0.25">
      <c r="A45" s="27" t="s">
        <v>78</v>
      </c>
      <c r="B45" s="19" t="s">
        <v>79</v>
      </c>
      <c r="C45" s="28">
        <v>939.71600000000001</v>
      </c>
      <c r="D45" s="28">
        <v>939.71600000000001</v>
      </c>
      <c r="E45" s="13">
        <f t="shared" si="0"/>
        <v>100</v>
      </c>
      <c r="F45" s="29"/>
      <c r="G45" s="29"/>
      <c r="H45" s="32"/>
      <c r="I45" s="32"/>
      <c r="J45" s="32"/>
      <c r="K45" s="32"/>
      <c r="L45" s="32"/>
      <c r="M45" s="32"/>
      <c r="N45" s="32"/>
      <c r="O45" s="32"/>
      <c r="P45" s="32"/>
      <c r="Q45" s="32"/>
      <c r="S45" s="23"/>
      <c r="T45" s="23"/>
      <c r="U45" s="23"/>
      <c r="V45" s="23"/>
      <c r="W45" s="23"/>
    </row>
    <row r="46" spans="1:23" ht="33.75" customHeight="1" x14ac:dyDescent="0.25">
      <c r="A46" s="22" t="s">
        <v>80</v>
      </c>
      <c r="B46" s="19" t="s">
        <v>81</v>
      </c>
      <c r="C46" s="28">
        <v>1107.1110000000001</v>
      </c>
      <c r="D46" s="28">
        <v>1107.1110000000001</v>
      </c>
      <c r="E46" s="13">
        <f t="shared" si="0"/>
        <v>100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S46" s="23"/>
      <c r="T46" s="23"/>
      <c r="U46" s="23"/>
      <c r="V46" s="23"/>
      <c r="W46" s="23"/>
    </row>
    <row r="47" spans="1:23" ht="59.25" customHeight="1" x14ac:dyDescent="0.25">
      <c r="A47" s="27" t="s">
        <v>82</v>
      </c>
      <c r="B47" s="19" t="s">
        <v>83</v>
      </c>
      <c r="C47" s="28">
        <v>2005.5150000000001</v>
      </c>
      <c r="D47" s="28">
        <v>2005.5150000000001</v>
      </c>
      <c r="E47" s="13">
        <f t="shared" si="0"/>
        <v>100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23"/>
      <c r="T47" s="23"/>
      <c r="U47" s="23"/>
      <c r="V47" s="23"/>
      <c r="W47" s="23"/>
    </row>
    <row r="48" spans="1:23" ht="36.75" customHeight="1" x14ac:dyDescent="0.25">
      <c r="A48" s="20" t="s">
        <v>84</v>
      </c>
      <c r="B48" s="21" t="s">
        <v>85</v>
      </c>
      <c r="C48" s="25">
        <f>SUM(C49)</f>
        <v>6819.9139999999998</v>
      </c>
      <c r="D48" s="25">
        <f>SUM(D49)</f>
        <v>6803.0519999999997</v>
      </c>
      <c r="E48" s="13">
        <f t="shared" si="0"/>
        <v>99.8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S48" s="23"/>
      <c r="T48" s="23"/>
      <c r="U48" s="23"/>
      <c r="V48" s="23"/>
      <c r="W48" s="23"/>
    </row>
    <row r="49" spans="1:23" ht="41.25" x14ac:dyDescent="0.25">
      <c r="A49" s="22" t="s">
        <v>86</v>
      </c>
      <c r="B49" s="19" t="s">
        <v>87</v>
      </c>
      <c r="C49" s="28">
        <v>6819.9139999999998</v>
      </c>
      <c r="D49" s="28">
        <v>6803.0519999999997</v>
      </c>
      <c r="E49" s="13">
        <f t="shared" si="0"/>
        <v>99.8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S49" s="23"/>
      <c r="T49" s="23"/>
      <c r="U49" s="23"/>
      <c r="V49" s="23"/>
      <c r="W49" s="23"/>
    </row>
    <row r="50" spans="1:23" ht="47.25" customHeight="1" x14ac:dyDescent="0.25">
      <c r="A50" s="79" t="s">
        <v>88</v>
      </c>
      <c r="B50" s="74" t="s">
        <v>89</v>
      </c>
      <c r="C50" s="75">
        <f>C51</f>
        <v>1749.4860000000001</v>
      </c>
      <c r="D50" s="75">
        <f>D51</f>
        <v>1743.1640000000002</v>
      </c>
      <c r="E50" s="13">
        <f t="shared" si="0"/>
        <v>99.6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S50" s="23"/>
      <c r="T50" s="23"/>
      <c r="U50" s="23"/>
      <c r="V50" s="23"/>
      <c r="W50" s="23"/>
    </row>
    <row r="51" spans="1:23" ht="29.25" customHeight="1" x14ac:dyDescent="0.25">
      <c r="A51" s="34" t="s">
        <v>90</v>
      </c>
      <c r="B51" s="19" t="s">
        <v>91</v>
      </c>
      <c r="C51" s="25">
        <f>SUM(C52+C53)</f>
        <v>1749.4860000000001</v>
      </c>
      <c r="D51" s="25">
        <f>SUM(D52+D53)</f>
        <v>1743.1640000000002</v>
      </c>
      <c r="E51" s="13">
        <f t="shared" si="0"/>
        <v>99.6</v>
      </c>
      <c r="F51" s="32"/>
      <c r="G51" s="69"/>
      <c r="H51" s="69"/>
      <c r="I51" s="32"/>
      <c r="J51" s="69"/>
      <c r="K51" s="69"/>
      <c r="L51" s="69"/>
      <c r="M51" s="32"/>
      <c r="N51" s="32"/>
      <c r="O51" s="32"/>
      <c r="P51" s="32"/>
      <c r="Q51" s="32"/>
      <c r="S51" s="23"/>
      <c r="T51" s="23"/>
      <c r="U51" s="23"/>
      <c r="V51" s="23"/>
      <c r="W51" s="23"/>
    </row>
    <row r="52" spans="1:23" ht="45" customHeight="1" x14ac:dyDescent="0.25">
      <c r="A52" s="35" t="s">
        <v>92</v>
      </c>
      <c r="B52" s="19" t="s">
        <v>93</v>
      </c>
      <c r="C52" s="28">
        <v>1747.4860000000001</v>
      </c>
      <c r="D52" s="28">
        <v>1741.8510000000001</v>
      </c>
      <c r="E52" s="13">
        <f t="shared" si="0"/>
        <v>99.7</v>
      </c>
      <c r="F52" s="29"/>
      <c r="G52" s="36"/>
      <c r="H52" s="36"/>
      <c r="I52" s="36"/>
      <c r="J52" s="36"/>
      <c r="K52" s="36"/>
      <c r="L52" s="36"/>
      <c r="M52" s="29"/>
      <c r="N52" s="32"/>
      <c r="O52" s="32"/>
      <c r="P52" s="32"/>
      <c r="Q52" s="32"/>
      <c r="S52" s="23"/>
      <c r="T52" s="23"/>
      <c r="U52" s="23"/>
      <c r="V52" s="23"/>
      <c r="W52" s="23"/>
    </row>
    <row r="53" spans="1:23" ht="42.75" customHeight="1" x14ac:dyDescent="0.25">
      <c r="A53" s="35" t="s">
        <v>94</v>
      </c>
      <c r="B53" s="19" t="s">
        <v>95</v>
      </c>
      <c r="C53" s="28">
        <v>2</v>
      </c>
      <c r="D53" s="28">
        <v>1.3129999999999999</v>
      </c>
      <c r="E53" s="13">
        <f t="shared" si="0"/>
        <v>65.7</v>
      </c>
      <c r="F53" s="29"/>
      <c r="G53" s="36"/>
      <c r="H53" s="36"/>
      <c r="I53" s="36"/>
      <c r="J53" s="36"/>
      <c r="K53" s="36"/>
      <c r="L53" s="36"/>
      <c r="M53" s="32"/>
      <c r="N53" s="32"/>
      <c r="O53" s="32"/>
      <c r="P53" s="32"/>
      <c r="Q53" s="32"/>
      <c r="S53" s="23"/>
      <c r="T53" s="23"/>
      <c r="U53" s="23"/>
      <c r="V53" s="23"/>
      <c r="W53" s="23"/>
    </row>
    <row r="54" spans="1:23" ht="43.5" customHeight="1" x14ac:dyDescent="0.25">
      <c r="A54" s="78" t="s">
        <v>96</v>
      </c>
      <c r="B54" s="74" t="s">
        <v>97</v>
      </c>
      <c r="C54" s="75">
        <f>SUM(C55)</f>
        <v>654.79999999999995</v>
      </c>
      <c r="D54" s="75">
        <f>SUM(D55)</f>
        <v>632.67899999999997</v>
      </c>
      <c r="E54" s="13">
        <f t="shared" si="0"/>
        <v>96.6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S54" s="23"/>
      <c r="T54" s="23"/>
      <c r="U54" s="23"/>
      <c r="V54" s="23"/>
      <c r="W54" s="23"/>
    </row>
    <row r="55" spans="1:23" ht="33" customHeight="1" x14ac:dyDescent="0.25">
      <c r="A55" s="37" t="s">
        <v>98</v>
      </c>
      <c r="B55" s="21" t="s">
        <v>99</v>
      </c>
      <c r="C55" s="38">
        <f>SUM(C56:C58)</f>
        <v>654.79999999999995</v>
      </c>
      <c r="D55" s="38">
        <f>SUM(D56:D58)</f>
        <v>632.67899999999997</v>
      </c>
      <c r="E55" s="13">
        <f t="shared" si="0"/>
        <v>96.6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S55" s="23"/>
      <c r="T55" s="23"/>
      <c r="U55" s="23"/>
      <c r="V55" s="23"/>
      <c r="W55" s="23"/>
    </row>
    <row r="56" spans="1:23" ht="18.75" customHeight="1" x14ac:dyDescent="0.25">
      <c r="A56" s="39" t="s">
        <v>100</v>
      </c>
      <c r="B56" s="19" t="s">
        <v>101</v>
      </c>
      <c r="C56" s="40">
        <v>444.8</v>
      </c>
      <c r="D56" s="40">
        <v>422.67899999999997</v>
      </c>
      <c r="E56" s="13">
        <f t="shared" si="0"/>
        <v>95</v>
      </c>
      <c r="F56" s="41"/>
      <c r="G56" s="41"/>
      <c r="H56" s="32"/>
      <c r="I56" s="32"/>
      <c r="J56" s="32"/>
      <c r="K56" s="32"/>
      <c r="L56" s="32"/>
      <c r="M56" s="42"/>
      <c r="N56" s="32"/>
      <c r="O56" s="32"/>
      <c r="P56" s="32"/>
      <c r="Q56" s="32"/>
      <c r="S56" s="23"/>
      <c r="T56" s="23"/>
      <c r="U56" s="23"/>
      <c r="V56" s="23"/>
      <c r="W56" s="23"/>
    </row>
    <row r="57" spans="1:23" ht="34.5" hidden="1" customHeight="1" x14ac:dyDescent="0.25">
      <c r="A57" s="80" t="s">
        <v>102</v>
      </c>
      <c r="B57" s="19" t="s">
        <v>103</v>
      </c>
      <c r="C57" s="40"/>
      <c r="D57" s="40"/>
      <c r="E57" s="13" t="e">
        <f t="shared" si="0"/>
        <v>#DIV/0!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S57" s="23"/>
      <c r="T57" s="23"/>
      <c r="U57" s="23"/>
      <c r="V57" s="23"/>
      <c r="W57" s="23"/>
    </row>
    <row r="58" spans="1:23" ht="41.25" customHeight="1" x14ac:dyDescent="0.25">
      <c r="A58" s="39" t="s">
        <v>104</v>
      </c>
      <c r="B58" s="19" t="s">
        <v>105</v>
      </c>
      <c r="C58" s="40">
        <v>210</v>
      </c>
      <c r="D58" s="40">
        <v>210</v>
      </c>
      <c r="E58" s="13">
        <f t="shared" si="0"/>
        <v>100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S58" s="23"/>
      <c r="T58" s="23"/>
      <c r="U58" s="23"/>
      <c r="V58" s="23"/>
      <c r="W58" s="23"/>
    </row>
    <row r="59" spans="1:23" ht="64.5" customHeight="1" x14ac:dyDescent="0.25">
      <c r="A59" s="81" t="s">
        <v>106</v>
      </c>
      <c r="B59" s="74" t="s">
        <v>107</v>
      </c>
      <c r="C59" s="82">
        <f>SUM(C60,C67)</f>
        <v>8879.098</v>
      </c>
      <c r="D59" s="82">
        <f>SUM(D60,D67)</f>
        <v>8879.098</v>
      </c>
      <c r="E59" s="13">
        <f t="shared" si="0"/>
        <v>100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S59" s="23"/>
      <c r="T59" s="23"/>
      <c r="U59" s="23"/>
      <c r="V59" s="23"/>
      <c r="W59" s="23"/>
    </row>
    <row r="60" spans="1:23" ht="54.75" x14ac:dyDescent="0.25">
      <c r="A60" s="34" t="s">
        <v>108</v>
      </c>
      <c r="B60" s="21" t="s">
        <v>109</v>
      </c>
      <c r="C60" s="38">
        <f>SUM(C61:C66)</f>
        <v>8879.098</v>
      </c>
      <c r="D60" s="38">
        <f>SUM(D61:D66)</f>
        <v>8879.098</v>
      </c>
      <c r="E60" s="13">
        <f t="shared" si="0"/>
        <v>100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S60" s="23"/>
      <c r="T60" s="23"/>
      <c r="U60" s="23"/>
      <c r="V60" s="23"/>
      <c r="W60" s="23"/>
    </row>
    <row r="61" spans="1:23" ht="41.25" x14ac:dyDescent="0.25">
      <c r="A61" s="27" t="s">
        <v>110</v>
      </c>
      <c r="B61" s="19" t="s">
        <v>111</v>
      </c>
      <c r="C61" s="40">
        <v>6350.7240000000002</v>
      </c>
      <c r="D61" s="40">
        <v>6350.7240000000002</v>
      </c>
      <c r="E61" s="13">
        <f t="shared" si="0"/>
        <v>100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S61" s="23"/>
      <c r="T61" s="23"/>
      <c r="U61" s="23"/>
      <c r="V61" s="23"/>
      <c r="W61" s="23"/>
    </row>
    <row r="62" spans="1:23" ht="33" customHeight="1" x14ac:dyDescent="0.25">
      <c r="A62" s="43" t="s">
        <v>112</v>
      </c>
      <c r="B62" s="19" t="s">
        <v>113</v>
      </c>
      <c r="C62" s="40">
        <v>680.4</v>
      </c>
      <c r="D62" s="40">
        <v>680.4</v>
      </c>
      <c r="E62" s="13">
        <f t="shared" si="0"/>
        <v>100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S62" s="23"/>
      <c r="T62" s="23"/>
      <c r="U62" s="23"/>
      <c r="V62" s="23"/>
      <c r="W62" s="23"/>
    </row>
    <row r="63" spans="1:23" ht="43.5" hidden="1" customHeight="1" x14ac:dyDescent="0.25">
      <c r="A63" s="27" t="s">
        <v>110</v>
      </c>
      <c r="B63" s="44" t="s">
        <v>114</v>
      </c>
      <c r="C63" s="40"/>
      <c r="D63" s="40"/>
      <c r="E63" s="13" t="e">
        <f t="shared" si="0"/>
        <v>#DIV/0!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S63" s="23"/>
      <c r="T63" s="23"/>
      <c r="U63" s="23"/>
      <c r="V63" s="23"/>
      <c r="W63" s="23"/>
    </row>
    <row r="64" spans="1:23" ht="27" hidden="1" customHeight="1" x14ac:dyDescent="0.25">
      <c r="A64" s="43" t="s">
        <v>112</v>
      </c>
      <c r="B64" s="19" t="s">
        <v>113</v>
      </c>
      <c r="C64" s="40"/>
      <c r="D64" s="40"/>
      <c r="E64" s="13" t="e">
        <f t="shared" si="0"/>
        <v>#DIV/0!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S64" s="23"/>
      <c r="T64" s="23"/>
      <c r="U64" s="23"/>
      <c r="V64" s="23"/>
      <c r="W64" s="23"/>
    </row>
    <row r="65" spans="1:23" ht="53.25" customHeight="1" x14ac:dyDescent="0.25">
      <c r="A65" s="27" t="s">
        <v>115</v>
      </c>
      <c r="B65" s="19" t="s">
        <v>116</v>
      </c>
      <c r="C65" s="40">
        <v>1847.9739999999999</v>
      </c>
      <c r="D65" s="40">
        <v>1847.9739999999999</v>
      </c>
      <c r="E65" s="13">
        <f t="shared" si="0"/>
        <v>100</v>
      </c>
      <c r="F65" s="32"/>
      <c r="G65" s="32"/>
      <c r="H65" s="32"/>
      <c r="I65" s="45"/>
      <c r="J65" s="32"/>
      <c r="K65" s="32"/>
      <c r="L65" s="32"/>
      <c r="M65" s="32"/>
      <c r="N65" s="32"/>
      <c r="O65" s="32"/>
      <c r="P65" s="32"/>
      <c r="Q65" s="32"/>
      <c r="S65" s="23"/>
      <c r="T65" s="23"/>
      <c r="U65" s="23"/>
      <c r="V65" s="23"/>
      <c r="W65" s="23"/>
    </row>
    <row r="66" spans="1:23" ht="33.75" hidden="1" customHeight="1" x14ac:dyDescent="0.25">
      <c r="A66" s="22"/>
      <c r="B66" s="19"/>
      <c r="C66" s="40"/>
      <c r="D66" s="40"/>
      <c r="E66" s="13" t="e">
        <f t="shared" si="0"/>
        <v>#DIV/0!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S66" s="23"/>
      <c r="T66" s="23"/>
      <c r="U66" s="23"/>
      <c r="V66" s="23"/>
      <c r="W66" s="23"/>
    </row>
    <row r="67" spans="1:23" ht="54.75" hidden="1" customHeight="1" x14ac:dyDescent="0.25">
      <c r="A67" s="34" t="s">
        <v>117</v>
      </c>
      <c r="B67" s="21" t="s">
        <v>118</v>
      </c>
      <c r="C67" s="38">
        <f>SUM(C68:C69)</f>
        <v>0</v>
      </c>
      <c r="D67" s="38">
        <f>SUM(D68:D69)</f>
        <v>0</v>
      </c>
      <c r="E67" s="13" t="e">
        <f t="shared" si="0"/>
        <v>#DIV/0!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S67" s="23"/>
      <c r="T67" s="23"/>
      <c r="U67" s="23"/>
      <c r="V67" s="23"/>
      <c r="W67" s="23"/>
    </row>
    <row r="68" spans="1:23" ht="47.25" hidden="1" customHeight="1" x14ac:dyDescent="0.25">
      <c r="A68" s="22" t="s">
        <v>119</v>
      </c>
      <c r="B68" s="19" t="s">
        <v>120</v>
      </c>
      <c r="C68" s="38"/>
      <c r="D68" s="38"/>
      <c r="E68" s="13" t="e">
        <f t="shared" si="0"/>
        <v>#DIV/0!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S68" s="23"/>
      <c r="T68" s="23"/>
      <c r="U68" s="23"/>
      <c r="V68" s="23"/>
      <c r="W68" s="23"/>
    </row>
    <row r="69" spans="1:23" ht="41.25" hidden="1" customHeight="1" x14ac:dyDescent="0.25">
      <c r="A69" s="35" t="s">
        <v>121</v>
      </c>
      <c r="B69" s="19" t="s">
        <v>122</v>
      </c>
      <c r="C69" s="38"/>
      <c r="D69" s="38"/>
      <c r="E69" s="13" t="e">
        <f t="shared" si="0"/>
        <v>#DIV/0!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S69" s="23"/>
      <c r="T69" s="23"/>
      <c r="U69" s="23"/>
      <c r="V69" s="23"/>
      <c r="W69" s="23"/>
    </row>
    <row r="70" spans="1:23" ht="81.75" customHeight="1" x14ac:dyDescent="0.25">
      <c r="A70" s="73" t="s">
        <v>123</v>
      </c>
      <c r="B70" s="74" t="s">
        <v>124</v>
      </c>
      <c r="C70" s="75">
        <f>SUM(C71,C73,C77)</f>
        <v>191434.26800000001</v>
      </c>
      <c r="D70" s="75">
        <f>SUM(D71,D73,D77)</f>
        <v>116987.47900000001</v>
      </c>
      <c r="E70" s="13">
        <f t="shared" si="0"/>
        <v>61.1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S70" s="23"/>
      <c r="T70" s="23"/>
      <c r="U70" s="23"/>
      <c r="V70" s="23"/>
      <c r="W70" s="23"/>
    </row>
    <row r="71" spans="1:23" ht="41.25" x14ac:dyDescent="0.25">
      <c r="A71" s="24" t="s">
        <v>125</v>
      </c>
      <c r="B71" s="21" t="s">
        <v>126</v>
      </c>
      <c r="C71" s="25">
        <f>SUM(C72)</f>
        <v>259.45</v>
      </c>
      <c r="D71" s="25">
        <f>SUM(D72)</f>
        <v>258.334</v>
      </c>
      <c r="E71" s="13">
        <f t="shared" si="0"/>
        <v>99.6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S71" s="23"/>
      <c r="T71" s="23"/>
      <c r="U71" s="23"/>
      <c r="V71" s="23"/>
      <c r="W71" s="23"/>
    </row>
    <row r="72" spans="1:23" ht="28.5" customHeight="1" x14ac:dyDescent="0.25">
      <c r="A72" s="18" t="s">
        <v>127</v>
      </c>
      <c r="B72" s="19" t="s">
        <v>128</v>
      </c>
      <c r="C72" s="28">
        <v>259.45</v>
      </c>
      <c r="D72" s="28">
        <v>258.334</v>
      </c>
      <c r="E72" s="13">
        <f t="shared" si="0"/>
        <v>99.6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S72" s="23"/>
      <c r="T72" s="23"/>
      <c r="U72" s="23"/>
      <c r="V72" s="23"/>
      <c r="W72" s="23"/>
    </row>
    <row r="73" spans="1:23" ht="41.25" x14ac:dyDescent="0.25">
      <c r="A73" s="20" t="s">
        <v>129</v>
      </c>
      <c r="B73" s="46" t="s">
        <v>130</v>
      </c>
      <c r="C73" s="25">
        <f>SUM(C74+C75+C76)</f>
        <v>189836.628</v>
      </c>
      <c r="D73" s="25">
        <f>SUM(D74+D75+D76)</f>
        <v>115390.955</v>
      </c>
      <c r="E73" s="13">
        <f t="shared" ref="E73:E132" si="1">ROUND(D73/C73*100,1)</f>
        <v>60.8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S73" s="23"/>
      <c r="T73" s="23"/>
      <c r="U73" s="23"/>
      <c r="V73" s="23"/>
      <c r="W73" s="23"/>
    </row>
    <row r="74" spans="1:23" ht="41.25" x14ac:dyDescent="0.25">
      <c r="A74" s="27" t="s">
        <v>131</v>
      </c>
      <c r="B74" s="47" t="s">
        <v>132</v>
      </c>
      <c r="C74" s="28">
        <v>307.32400000000001</v>
      </c>
      <c r="D74" s="28">
        <v>307.26</v>
      </c>
      <c r="E74" s="13">
        <f t="shared" si="1"/>
        <v>100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S74" s="23"/>
      <c r="T74" s="23"/>
      <c r="U74" s="23"/>
      <c r="V74" s="23"/>
      <c r="W74" s="23"/>
    </row>
    <row r="75" spans="1:23" ht="38.25" x14ac:dyDescent="0.25">
      <c r="A75" s="83" t="s">
        <v>133</v>
      </c>
      <c r="B75" s="47" t="s">
        <v>134</v>
      </c>
      <c r="C75" s="28">
        <v>60621.474000000002</v>
      </c>
      <c r="D75" s="28">
        <v>2168.2249999999999</v>
      </c>
      <c r="E75" s="13">
        <f t="shared" si="1"/>
        <v>3.6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S75" s="23"/>
      <c r="T75" s="23"/>
      <c r="U75" s="23"/>
      <c r="V75" s="23"/>
      <c r="W75" s="23"/>
    </row>
    <row r="76" spans="1:23" ht="19.5" customHeight="1" x14ac:dyDescent="0.25">
      <c r="A76" s="84" t="s">
        <v>135</v>
      </c>
      <c r="B76" s="85" t="s">
        <v>136</v>
      </c>
      <c r="C76" s="28">
        <v>128907.83</v>
      </c>
      <c r="D76" s="28">
        <v>112915.47</v>
      </c>
      <c r="E76" s="13">
        <f t="shared" si="1"/>
        <v>87.6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S76" s="23"/>
      <c r="T76" s="23"/>
      <c r="U76" s="23"/>
      <c r="V76" s="23"/>
      <c r="W76" s="23"/>
    </row>
    <row r="77" spans="1:23" ht="27.75" x14ac:dyDescent="0.25">
      <c r="A77" s="24" t="s">
        <v>137</v>
      </c>
      <c r="B77" s="46" t="s">
        <v>138</v>
      </c>
      <c r="C77" s="25">
        <f>SUM(C78)</f>
        <v>1338.19</v>
      </c>
      <c r="D77" s="25">
        <f>SUM(D78)</f>
        <v>1338.19</v>
      </c>
      <c r="E77" s="13">
        <f t="shared" si="1"/>
        <v>100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S77" s="23"/>
      <c r="T77" s="23"/>
      <c r="U77" s="23"/>
      <c r="V77" s="23"/>
      <c r="W77" s="23"/>
    </row>
    <row r="78" spans="1:23" ht="41.25" x14ac:dyDescent="0.25">
      <c r="A78" s="18" t="s">
        <v>139</v>
      </c>
      <c r="B78" s="26" t="s">
        <v>140</v>
      </c>
      <c r="C78" s="25">
        <v>1338.19</v>
      </c>
      <c r="D78" s="25">
        <v>1338.19</v>
      </c>
      <c r="E78" s="13">
        <f t="shared" si="1"/>
        <v>100</v>
      </c>
      <c r="F78" s="48"/>
      <c r="G78" s="48"/>
      <c r="H78" s="32"/>
      <c r="I78" s="32"/>
      <c r="J78" s="32"/>
      <c r="K78" s="32"/>
      <c r="L78" s="32"/>
      <c r="M78" s="32"/>
      <c r="N78" s="32"/>
      <c r="O78" s="32"/>
      <c r="P78" s="32"/>
      <c r="Q78" s="32"/>
      <c r="S78" s="23"/>
      <c r="T78" s="23"/>
      <c r="U78" s="23"/>
      <c r="V78" s="23"/>
      <c r="W78" s="23"/>
    </row>
    <row r="79" spans="1:23" ht="48" customHeight="1" x14ac:dyDescent="0.25">
      <c r="A79" s="78" t="s">
        <v>141</v>
      </c>
      <c r="B79" s="74" t="s">
        <v>142</v>
      </c>
      <c r="C79" s="75">
        <f>SUM(C80)</f>
        <v>30</v>
      </c>
      <c r="D79" s="75">
        <f>SUM(D80)</f>
        <v>23.341000000000001</v>
      </c>
      <c r="E79" s="13">
        <f t="shared" si="1"/>
        <v>77.8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S79" s="23"/>
      <c r="T79" s="23"/>
      <c r="U79" s="23"/>
      <c r="V79" s="23"/>
      <c r="W79" s="23"/>
    </row>
    <row r="80" spans="1:23" ht="33.75" customHeight="1" x14ac:dyDescent="0.25">
      <c r="A80" s="24" t="s">
        <v>143</v>
      </c>
      <c r="B80" s="46" t="s">
        <v>144</v>
      </c>
      <c r="C80" s="25">
        <f>SUM(C81)</f>
        <v>30</v>
      </c>
      <c r="D80" s="25">
        <f>SUM(D81)</f>
        <v>23.341000000000001</v>
      </c>
      <c r="E80" s="13">
        <f t="shared" si="1"/>
        <v>77.8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S80" s="23"/>
      <c r="T80" s="23"/>
      <c r="U80" s="23"/>
      <c r="V80" s="23"/>
      <c r="W80" s="23"/>
    </row>
    <row r="81" spans="1:23" ht="52.5" customHeight="1" x14ac:dyDescent="0.25">
      <c r="A81" s="49" t="s">
        <v>145</v>
      </c>
      <c r="B81" s="26" t="s">
        <v>146</v>
      </c>
      <c r="C81" s="28">
        <v>30</v>
      </c>
      <c r="D81" s="28">
        <v>23.341000000000001</v>
      </c>
      <c r="E81" s="13">
        <f t="shared" si="1"/>
        <v>77.8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S81" s="23"/>
      <c r="T81" s="23"/>
      <c r="U81" s="23"/>
      <c r="V81" s="23"/>
      <c r="W81" s="23"/>
    </row>
    <row r="82" spans="1:23" ht="48" hidden="1" customHeight="1" x14ac:dyDescent="0.25">
      <c r="A82" s="78" t="s">
        <v>141</v>
      </c>
      <c r="B82" s="74" t="s">
        <v>142</v>
      </c>
      <c r="C82" s="75">
        <f>SUM(C83)</f>
        <v>0</v>
      </c>
      <c r="D82" s="75">
        <f>SUM(D83)</f>
        <v>0</v>
      </c>
      <c r="E82" s="13" t="e">
        <f t="shared" si="1"/>
        <v>#DIV/0!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S82" s="23"/>
      <c r="T82" s="23"/>
      <c r="U82" s="23"/>
      <c r="V82" s="23"/>
      <c r="W82" s="23"/>
    </row>
    <row r="83" spans="1:23" ht="33.75" hidden="1" customHeight="1" x14ac:dyDescent="0.25">
      <c r="A83" s="24" t="s">
        <v>143</v>
      </c>
      <c r="B83" s="46" t="s">
        <v>144</v>
      </c>
      <c r="C83" s="25">
        <f>SUM(C84)</f>
        <v>0</v>
      </c>
      <c r="D83" s="25">
        <f>SUM(D84)</f>
        <v>0</v>
      </c>
      <c r="E83" s="13" t="e">
        <f t="shared" si="1"/>
        <v>#DIV/0!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S83" s="23"/>
      <c r="T83" s="23"/>
      <c r="U83" s="23"/>
      <c r="V83" s="23"/>
      <c r="W83" s="23"/>
    </row>
    <row r="84" spans="1:23" ht="52.5" hidden="1" customHeight="1" x14ac:dyDescent="0.25">
      <c r="A84" s="49" t="s">
        <v>145</v>
      </c>
      <c r="B84" s="26" t="s">
        <v>146</v>
      </c>
      <c r="C84" s="28"/>
      <c r="D84" s="28"/>
      <c r="E84" s="13" t="e">
        <f t="shared" si="1"/>
        <v>#DIV/0!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S84" s="23"/>
      <c r="T84" s="23"/>
      <c r="U84" s="23"/>
      <c r="V84" s="23"/>
      <c r="W84" s="23"/>
    </row>
    <row r="85" spans="1:23" ht="51.75" customHeight="1" x14ac:dyDescent="0.25">
      <c r="A85" s="73" t="s">
        <v>147</v>
      </c>
      <c r="B85" s="86">
        <v>10</v>
      </c>
      <c r="C85" s="75">
        <f>C86+C88</f>
        <v>595.88700000000006</v>
      </c>
      <c r="D85" s="75">
        <f>D86+D88</f>
        <v>595.34299999999996</v>
      </c>
      <c r="E85" s="13">
        <f t="shared" si="1"/>
        <v>99.9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S85" s="23"/>
      <c r="T85" s="23"/>
      <c r="U85" s="23"/>
      <c r="V85" s="23"/>
      <c r="W85" s="23"/>
    </row>
    <row r="86" spans="1:23" ht="31.5" customHeight="1" x14ac:dyDescent="0.25">
      <c r="A86" s="20" t="s">
        <v>11</v>
      </c>
      <c r="B86" s="46" t="s">
        <v>148</v>
      </c>
      <c r="C86" s="28">
        <f>SUM(C87)</f>
        <v>351.16</v>
      </c>
      <c r="D86" s="28">
        <f>SUM(D87)</f>
        <v>350.61599999999999</v>
      </c>
      <c r="E86" s="13">
        <f t="shared" si="1"/>
        <v>99.8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S86" s="23"/>
      <c r="T86" s="23"/>
      <c r="U86" s="23"/>
      <c r="V86" s="23"/>
      <c r="W86" s="23"/>
    </row>
    <row r="87" spans="1:23" ht="39" customHeight="1" x14ac:dyDescent="0.25">
      <c r="A87" s="27" t="s">
        <v>149</v>
      </c>
      <c r="B87" s="26" t="s">
        <v>150</v>
      </c>
      <c r="C87" s="25">
        <v>351.16</v>
      </c>
      <c r="D87" s="25">
        <v>350.61599999999999</v>
      </c>
      <c r="E87" s="13">
        <f t="shared" si="1"/>
        <v>99.8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S87" s="23"/>
      <c r="T87" s="23"/>
      <c r="U87" s="23"/>
      <c r="V87" s="23"/>
      <c r="W87" s="23"/>
    </row>
    <row r="88" spans="1:23" ht="41.25" x14ac:dyDescent="0.25">
      <c r="A88" s="20" t="s">
        <v>151</v>
      </c>
      <c r="B88" s="46" t="s">
        <v>152</v>
      </c>
      <c r="C88" s="28">
        <f>SUM(C89:C90)</f>
        <v>244.727</v>
      </c>
      <c r="D88" s="28">
        <f>SUM(D89:D90)</f>
        <v>244.727</v>
      </c>
      <c r="E88" s="13">
        <f t="shared" si="1"/>
        <v>100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S88" s="23"/>
      <c r="T88" s="23"/>
      <c r="U88" s="23"/>
      <c r="V88" s="23"/>
      <c r="W88" s="23"/>
    </row>
    <row r="89" spans="1:23" ht="39.75" customHeight="1" x14ac:dyDescent="0.25">
      <c r="A89" s="22" t="s">
        <v>153</v>
      </c>
      <c r="B89" s="26" t="s">
        <v>154</v>
      </c>
      <c r="C89" s="25">
        <v>237.727</v>
      </c>
      <c r="D89" s="25">
        <v>237.727</v>
      </c>
      <c r="E89" s="13">
        <f t="shared" si="1"/>
        <v>100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S89" s="23"/>
      <c r="T89" s="23"/>
      <c r="U89" s="23"/>
      <c r="V89" s="23"/>
      <c r="W89" s="23"/>
    </row>
    <row r="90" spans="1:23" ht="48" customHeight="1" x14ac:dyDescent="0.25">
      <c r="A90" s="22" t="s">
        <v>155</v>
      </c>
      <c r="B90" s="26" t="s">
        <v>156</v>
      </c>
      <c r="C90" s="25">
        <v>7</v>
      </c>
      <c r="D90" s="25">
        <v>7</v>
      </c>
      <c r="E90" s="13">
        <f t="shared" si="1"/>
        <v>100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S90" s="23"/>
      <c r="T90" s="23"/>
      <c r="U90" s="23"/>
      <c r="V90" s="23"/>
      <c r="W90" s="23"/>
    </row>
    <row r="91" spans="1:23" ht="54.75" x14ac:dyDescent="0.25">
      <c r="A91" s="87" t="s">
        <v>157</v>
      </c>
      <c r="B91" s="86">
        <v>11</v>
      </c>
      <c r="C91" s="75">
        <f>C92+C94+C96</f>
        <v>18923.47</v>
      </c>
      <c r="D91" s="75">
        <f>D92+D94+D96</f>
        <v>17901.221000000001</v>
      </c>
      <c r="E91" s="13">
        <f t="shared" si="1"/>
        <v>94.6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S91" s="23"/>
      <c r="T91" s="23"/>
      <c r="U91" s="23"/>
      <c r="V91" s="23"/>
      <c r="W91" s="23"/>
    </row>
    <row r="92" spans="1:23" ht="51.75" customHeight="1" x14ac:dyDescent="0.25">
      <c r="A92" s="37" t="s">
        <v>158</v>
      </c>
      <c r="B92" s="50" t="s">
        <v>159</v>
      </c>
      <c r="C92" s="25">
        <f>C93</f>
        <v>18498.07</v>
      </c>
      <c r="D92" s="25">
        <f>D93</f>
        <v>17475.821</v>
      </c>
      <c r="E92" s="13">
        <f t="shared" si="1"/>
        <v>94.5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S92" s="23"/>
      <c r="T92" s="23"/>
      <c r="U92" s="23"/>
      <c r="V92" s="23"/>
      <c r="W92" s="23"/>
    </row>
    <row r="93" spans="1:23" ht="40.5" customHeight="1" x14ac:dyDescent="0.25">
      <c r="A93" s="51" t="s">
        <v>160</v>
      </c>
      <c r="B93" s="26" t="s">
        <v>161</v>
      </c>
      <c r="C93" s="28">
        <v>18498.07</v>
      </c>
      <c r="D93" s="28">
        <v>17475.821</v>
      </c>
      <c r="E93" s="13">
        <f t="shared" si="1"/>
        <v>94.5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S93" s="23"/>
      <c r="T93" s="23"/>
      <c r="U93" s="23"/>
      <c r="V93" s="23"/>
      <c r="W93" s="23"/>
    </row>
    <row r="94" spans="1:23" ht="42.75" customHeight="1" x14ac:dyDescent="0.25">
      <c r="A94" s="37" t="s">
        <v>162</v>
      </c>
      <c r="B94" s="46" t="s">
        <v>163</v>
      </c>
      <c r="C94" s="25">
        <f>C95</f>
        <v>425.4</v>
      </c>
      <c r="D94" s="25">
        <f>D95</f>
        <v>425.4</v>
      </c>
      <c r="E94" s="13">
        <f t="shared" si="1"/>
        <v>100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S94" s="23"/>
      <c r="T94" s="23"/>
      <c r="U94" s="23"/>
      <c r="V94" s="23"/>
      <c r="W94" s="23"/>
    </row>
    <row r="95" spans="1:23" ht="46.5" customHeight="1" x14ac:dyDescent="0.25">
      <c r="A95" s="18" t="s">
        <v>164</v>
      </c>
      <c r="B95" s="26" t="s">
        <v>165</v>
      </c>
      <c r="C95" s="28">
        <v>425.4</v>
      </c>
      <c r="D95" s="28">
        <v>425.4</v>
      </c>
      <c r="E95" s="13">
        <f t="shared" si="1"/>
        <v>100</v>
      </c>
      <c r="F95" s="29"/>
      <c r="G95" s="29"/>
      <c r="H95" s="32"/>
      <c r="I95" s="32"/>
      <c r="J95" s="32"/>
      <c r="K95" s="32"/>
      <c r="L95" s="32"/>
      <c r="M95" s="32"/>
      <c r="N95" s="32"/>
      <c r="O95" s="32"/>
      <c r="P95" s="32"/>
      <c r="Q95" s="32"/>
      <c r="S95" s="23"/>
      <c r="T95" s="23"/>
      <c r="U95" s="23"/>
      <c r="V95" s="23"/>
      <c r="W95" s="23"/>
    </row>
    <row r="96" spans="1:23" ht="36.75" hidden="1" customHeight="1" x14ac:dyDescent="0.25">
      <c r="A96" s="24" t="s">
        <v>166</v>
      </c>
      <c r="B96" s="46" t="s">
        <v>167</v>
      </c>
      <c r="C96" s="25">
        <f>C97</f>
        <v>0</v>
      </c>
      <c r="D96" s="25">
        <f>D97</f>
        <v>0</v>
      </c>
      <c r="E96" s="13" t="e">
        <f t="shared" si="1"/>
        <v>#DIV/0!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S96" s="23"/>
      <c r="T96" s="23"/>
      <c r="U96" s="23"/>
      <c r="V96" s="23"/>
      <c r="W96" s="23"/>
    </row>
    <row r="97" spans="1:23" ht="48" hidden="1" customHeight="1" x14ac:dyDescent="0.25">
      <c r="A97" s="18" t="s">
        <v>168</v>
      </c>
      <c r="B97" s="26" t="s">
        <v>169</v>
      </c>
      <c r="C97" s="28"/>
      <c r="D97" s="28"/>
      <c r="E97" s="13" t="e">
        <f t="shared" si="1"/>
        <v>#DIV/0!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S97" s="23"/>
      <c r="T97" s="23"/>
      <c r="U97" s="23"/>
      <c r="V97" s="23"/>
      <c r="W97" s="23"/>
    </row>
    <row r="98" spans="1:23" ht="40.5" x14ac:dyDescent="0.25">
      <c r="A98" s="79" t="s">
        <v>170</v>
      </c>
      <c r="B98" s="86">
        <v>12</v>
      </c>
      <c r="C98" s="75">
        <f>C99+C101</f>
        <v>429.78</v>
      </c>
      <c r="D98" s="75">
        <f>D99+D101</f>
        <v>427.48199999999997</v>
      </c>
      <c r="E98" s="13">
        <f t="shared" si="1"/>
        <v>99.5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S98" s="23"/>
      <c r="T98" s="23"/>
      <c r="U98" s="23"/>
      <c r="V98" s="23"/>
      <c r="W98" s="23"/>
    </row>
    <row r="99" spans="1:23" ht="27.75" x14ac:dyDescent="0.25">
      <c r="A99" s="20" t="s">
        <v>11</v>
      </c>
      <c r="B99" s="46" t="s">
        <v>171</v>
      </c>
      <c r="C99" s="25">
        <f>C100</f>
        <v>296</v>
      </c>
      <c r="D99" s="25">
        <f>D100</f>
        <v>296</v>
      </c>
      <c r="E99" s="13">
        <f t="shared" si="1"/>
        <v>100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S99" s="23"/>
      <c r="T99" s="23"/>
      <c r="U99" s="23"/>
      <c r="V99" s="23"/>
      <c r="W99" s="23"/>
    </row>
    <row r="100" spans="1:23" ht="41.25" x14ac:dyDescent="0.25">
      <c r="A100" s="22" t="s">
        <v>172</v>
      </c>
      <c r="B100" s="26" t="s">
        <v>173</v>
      </c>
      <c r="C100" s="25">
        <v>296</v>
      </c>
      <c r="D100" s="25">
        <v>296</v>
      </c>
      <c r="E100" s="13">
        <f t="shared" si="1"/>
        <v>100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S100" s="23"/>
      <c r="T100" s="23"/>
      <c r="U100" s="23"/>
      <c r="V100" s="23"/>
      <c r="W100" s="23"/>
    </row>
    <row r="101" spans="1:23" ht="36" customHeight="1" x14ac:dyDescent="0.25">
      <c r="A101" s="20" t="s">
        <v>174</v>
      </c>
      <c r="B101" s="46" t="s">
        <v>175</v>
      </c>
      <c r="C101" s="25">
        <f>C102</f>
        <v>133.78</v>
      </c>
      <c r="D101" s="25">
        <f>D102</f>
        <v>131.482</v>
      </c>
      <c r="E101" s="13">
        <f t="shared" si="1"/>
        <v>98.3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S101" s="23"/>
      <c r="T101" s="23"/>
      <c r="U101" s="23"/>
      <c r="V101" s="23"/>
      <c r="W101" s="23"/>
    </row>
    <row r="102" spans="1:23" ht="68.25" x14ac:dyDescent="0.25">
      <c r="A102" s="22" t="s">
        <v>176</v>
      </c>
      <c r="B102" s="26" t="s">
        <v>177</v>
      </c>
      <c r="C102" s="28">
        <v>133.78</v>
      </c>
      <c r="D102" s="28">
        <v>131.482</v>
      </c>
      <c r="E102" s="13">
        <f t="shared" si="1"/>
        <v>98.3</v>
      </c>
      <c r="F102" s="32"/>
      <c r="G102" s="29"/>
      <c r="H102" s="29"/>
      <c r="I102" s="32"/>
      <c r="J102" s="32"/>
      <c r="K102" s="32"/>
      <c r="L102" s="32"/>
      <c r="M102" s="29"/>
      <c r="N102" s="32"/>
      <c r="O102" s="32"/>
      <c r="P102" s="32"/>
      <c r="Q102" s="32"/>
      <c r="S102" s="23"/>
      <c r="T102" s="23"/>
      <c r="U102" s="23"/>
      <c r="V102" s="23"/>
      <c r="W102" s="23"/>
    </row>
    <row r="103" spans="1:23" ht="15" hidden="1" customHeight="1" x14ac:dyDescent="0.25">
      <c r="A103" s="18"/>
      <c r="B103" s="26"/>
      <c r="C103" s="28"/>
      <c r="D103" s="28"/>
      <c r="E103" s="13" t="e">
        <f t="shared" si="1"/>
        <v>#DIV/0!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S103" s="23"/>
      <c r="T103" s="23"/>
      <c r="U103" s="23"/>
      <c r="V103" s="23"/>
      <c r="W103" s="23"/>
    </row>
    <row r="104" spans="1:23" ht="32.25" customHeight="1" x14ac:dyDescent="0.25">
      <c r="A104" s="78" t="s">
        <v>178</v>
      </c>
      <c r="B104" s="86">
        <v>15</v>
      </c>
      <c r="C104" s="75">
        <f>C105+C107</f>
        <v>13</v>
      </c>
      <c r="D104" s="75">
        <f>D105+D107</f>
        <v>7</v>
      </c>
      <c r="E104" s="13">
        <f t="shared" si="1"/>
        <v>53.8</v>
      </c>
      <c r="F104" s="32"/>
      <c r="G104" s="52"/>
      <c r="H104" s="52"/>
      <c r="I104" s="52"/>
      <c r="J104" s="32"/>
      <c r="K104" s="32"/>
      <c r="L104" s="32"/>
      <c r="M104" s="32"/>
      <c r="N104" s="32"/>
      <c r="O104" s="32"/>
      <c r="P104" s="32"/>
      <c r="Q104" s="32"/>
      <c r="S104" s="23"/>
      <c r="T104" s="23"/>
      <c r="U104" s="23"/>
      <c r="V104" s="23"/>
      <c r="W104" s="23"/>
    </row>
    <row r="105" spans="1:23" ht="54" customHeight="1" x14ac:dyDescent="0.25">
      <c r="A105" s="20" t="s">
        <v>179</v>
      </c>
      <c r="B105" s="46" t="s">
        <v>180</v>
      </c>
      <c r="C105" s="25">
        <f>C106</f>
        <v>5</v>
      </c>
      <c r="D105" s="25">
        <f>D106</f>
        <v>5</v>
      </c>
      <c r="E105" s="13">
        <f t="shared" si="1"/>
        <v>100</v>
      </c>
      <c r="F105" s="32"/>
      <c r="G105" s="48"/>
      <c r="H105" s="48"/>
      <c r="I105" s="48"/>
      <c r="J105" s="32"/>
      <c r="K105" s="32"/>
      <c r="L105" s="32"/>
      <c r="M105" s="32"/>
      <c r="N105" s="32"/>
      <c r="O105" s="32"/>
      <c r="P105" s="32"/>
      <c r="Q105" s="32"/>
      <c r="S105" s="23"/>
      <c r="T105" s="23"/>
      <c r="U105" s="23"/>
      <c r="V105" s="23"/>
      <c r="W105" s="23"/>
    </row>
    <row r="106" spans="1:23" ht="90" customHeight="1" x14ac:dyDescent="0.25">
      <c r="A106" s="22" t="s">
        <v>181</v>
      </c>
      <c r="B106" s="26" t="s">
        <v>182</v>
      </c>
      <c r="C106" s="28">
        <v>5</v>
      </c>
      <c r="D106" s="28">
        <v>5</v>
      </c>
      <c r="E106" s="13">
        <f t="shared" si="1"/>
        <v>100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S106" s="23"/>
      <c r="T106" s="23"/>
      <c r="U106" s="23"/>
      <c r="V106" s="23"/>
      <c r="W106" s="23"/>
    </row>
    <row r="107" spans="1:23" ht="42.75" customHeight="1" x14ac:dyDescent="0.25">
      <c r="A107" s="20" t="s">
        <v>183</v>
      </c>
      <c r="B107" s="46" t="s">
        <v>184</v>
      </c>
      <c r="C107" s="25">
        <f>SUM(C108:C112)</f>
        <v>8</v>
      </c>
      <c r="D107" s="25">
        <f>SUM(D108:D112)</f>
        <v>2</v>
      </c>
      <c r="E107" s="13">
        <f t="shared" si="1"/>
        <v>25</v>
      </c>
      <c r="F107" s="32"/>
      <c r="G107" s="48"/>
      <c r="H107" s="48"/>
      <c r="I107" s="48"/>
      <c r="J107" s="32"/>
      <c r="K107" s="32"/>
      <c r="L107" s="32"/>
      <c r="M107" s="32"/>
      <c r="N107" s="32"/>
      <c r="O107" s="32"/>
      <c r="P107" s="32"/>
      <c r="Q107" s="32"/>
      <c r="S107" s="23"/>
      <c r="T107" s="23"/>
      <c r="U107" s="23"/>
      <c r="V107" s="23"/>
      <c r="W107" s="23"/>
    </row>
    <row r="108" spans="1:23" ht="60" customHeight="1" x14ac:dyDescent="0.25">
      <c r="A108" s="22" t="s">
        <v>185</v>
      </c>
      <c r="B108" s="26" t="s">
        <v>186</v>
      </c>
      <c r="C108" s="28">
        <v>6</v>
      </c>
      <c r="D108" s="28">
        <v>0</v>
      </c>
      <c r="E108" s="13">
        <f t="shared" si="1"/>
        <v>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S108" s="23"/>
      <c r="T108" s="23"/>
      <c r="U108" s="23"/>
      <c r="V108" s="23"/>
      <c r="W108" s="23"/>
    </row>
    <row r="109" spans="1:23" ht="41.25" x14ac:dyDescent="0.25">
      <c r="A109" s="88" t="s">
        <v>187</v>
      </c>
      <c r="B109" s="26" t="s">
        <v>188</v>
      </c>
      <c r="C109" s="28">
        <v>0.5</v>
      </c>
      <c r="D109" s="28">
        <v>0.5</v>
      </c>
      <c r="E109" s="13">
        <f t="shared" si="1"/>
        <v>100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S109" s="23"/>
      <c r="T109" s="23"/>
      <c r="U109" s="23"/>
      <c r="V109" s="23"/>
      <c r="W109" s="23"/>
    </row>
    <row r="110" spans="1:23" ht="53.25" customHeight="1" x14ac:dyDescent="0.25">
      <c r="A110" s="88" t="s">
        <v>189</v>
      </c>
      <c r="B110" s="26" t="s">
        <v>190</v>
      </c>
      <c r="C110" s="28">
        <v>0.5</v>
      </c>
      <c r="D110" s="28">
        <v>0.5</v>
      </c>
      <c r="E110" s="13">
        <f t="shared" si="1"/>
        <v>100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S110" s="23"/>
      <c r="T110" s="23"/>
      <c r="U110" s="23"/>
      <c r="V110" s="23"/>
      <c r="W110" s="23"/>
    </row>
    <row r="111" spans="1:23" ht="41.25" x14ac:dyDescent="0.25">
      <c r="A111" s="88" t="s">
        <v>191</v>
      </c>
      <c r="B111" s="26" t="s">
        <v>192</v>
      </c>
      <c r="C111" s="28">
        <v>0.5</v>
      </c>
      <c r="D111" s="28">
        <v>0.5</v>
      </c>
      <c r="E111" s="13">
        <f t="shared" si="1"/>
        <v>100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S111" s="23"/>
      <c r="T111" s="23"/>
      <c r="U111" s="23"/>
      <c r="V111" s="23"/>
      <c r="W111" s="23"/>
    </row>
    <row r="112" spans="1:23" ht="41.25" x14ac:dyDescent="0.25">
      <c r="A112" s="88" t="s">
        <v>193</v>
      </c>
      <c r="B112" s="26" t="s">
        <v>194</v>
      </c>
      <c r="C112" s="28">
        <v>0.5</v>
      </c>
      <c r="D112" s="28">
        <v>0.5</v>
      </c>
      <c r="E112" s="13">
        <f t="shared" si="1"/>
        <v>100</v>
      </c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S112" s="23"/>
      <c r="T112" s="23"/>
      <c r="U112" s="23"/>
      <c r="V112" s="23"/>
      <c r="W112" s="23"/>
    </row>
    <row r="113" spans="1:23" ht="45" customHeight="1" x14ac:dyDescent="0.25">
      <c r="A113" s="78" t="s">
        <v>195</v>
      </c>
      <c r="B113" s="86">
        <v>16</v>
      </c>
      <c r="C113" s="75">
        <f>C114</f>
        <v>7461.7889999999998</v>
      </c>
      <c r="D113" s="75">
        <f>D114</f>
        <v>7461.7889999999998</v>
      </c>
      <c r="E113" s="13">
        <f t="shared" si="1"/>
        <v>100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S113" s="23"/>
      <c r="T113" s="23"/>
      <c r="U113" s="23"/>
      <c r="V113" s="23"/>
      <c r="W113" s="23"/>
    </row>
    <row r="114" spans="1:23" ht="48.75" customHeight="1" x14ac:dyDescent="0.25">
      <c r="A114" s="20" t="s">
        <v>196</v>
      </c>
      <c r="B114" s="46" t="s">
        <v>197</v>
      </c>
      <c r="C114" s="25">
        <f>C115+C116+C117</f>
        <v>7461.7889999999998</v>
      </c>
      <c r="D114" s="25">
        <f>D115+D116+D117</f>
        <v>7461.7889999999998</v>
      </c>
      <c r="E114" s="13">
        <f t="shared" si="1"/>
        <v>100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S114" s="23"/>
      <c r="T114" s="23"/>
      <c r="U114" s="23"/>
      <c r="V114" s="23"/>
      <c r="W114" s="23"/>
    </row>
    <row r="115" spans="1:23" ht="27.75" hidden="1" customHeight="1" x14ac:dyDescent="0.25">
      <c r="A115" s="22" t="s">
        <v>198</v>
      </c>
      <c r="B115" s="26" t="s">
        <v>199</v>
      </c>
      <c r="C115" s="28">
        <v>0</v>
      </c>
      <c r="D115" s="28">
        <v>0</v>
      </c>
      <c r="E115" s="13" t="e">
        <f t="shared" si="1"/>
        <v>#DIV/0!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S115" s="23"/>
      <c r="T115" s="23"/>
      <c r="U115" s="23"/>
      <c r="V115" s="23"/>
      <c r="W115" s="23"/>
    </row>
    <row r="116" spans="1:23" ht="37.5" customHeight="1" x14ac:dyDescent="0.25">
      <c r="A116" s="22" t="s">
        <v>200</v>
      </c>
      <c r="B116" s="26" t="s">
        <v>201</v>
      </c>
      <c r="C116" s="28">
        <v>7461.7889999999998</v>
      </c>
      <c r="D116" s="28">
        <v>7461.7889999999998</v>
      </c>
      <c r="E116" s="13">
        <f t="shared" si="1"/>
        <v>100</v>
      </c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S116" s="23"/>
      <c r="T116" s="23"/>
      <c r="U116" s="23"/>
      <c r="V116" s="23"/>
      <c r="W116" s="23"/>
    </row>
    <row r="117" spans="1:23" ht="27.75" hidden="1" customHeight="1" x14ac:dyDescent="0.25">
      <c r="A117" s="22" t="s">
        <v>202</v>
      </c>
      <c r="B117" s="26" t="s">
        <v>203</v>
      </c>
      <c r="C117" s="28"/>
      <c r="D117" s="28"/>
      <c r="E117" s="13" t="e">
        <f t="shared" si="1"/>
        <v>#DIV/0!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S117" s="23"/>
      <c r="T117" s="23"/>
      <c r="U117" s="23"/>
      <c r="V117" s="23"/>
      <c r="W117" s="23"/>
    </row>
    <row r="118" spans="1:23" ht="35.25" customHeight="1" x14ac:dyDescent="0.25">
      <c r="A118" s="78" t="s">
        <v>204</v>
      </c>
      <c r="B118" s="86">
        <v>17</v>
      </c>
      <c r="C118" s="75">
        <f>C119</f>
        <v>446.5</v>
      </c>
      <c r="D118" s="75">
        <f>D119</f>
        <v>432.88900000000001</v>
      </c>
      <c r="E118" s="13">
        <f t="shared" si="1"/>
        <v>97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S118" s="23"/>
      <c r="T118" s="23"/>
      <c r="U118" s="23"/>
      <c r="V118" s="23"/>
      <c r="W118" s="23"/>
    </row>
    <row r="119" spans="1:23" ht="41.25" customHeight="1" x14ac:dyDescent="0.25">
      <c r="A119" s="20" t="s">
        <v>205</v>
      </c>
      <c r="B119" s="46" t="s">
        <v>206</v>
      </c>
      <c r="C119" s="25">
        <f>C120+C121</f>
        <v>446.5</v>
      </c>
      <c r="D119" s="25">
        <f>D120+D121</f>
        <v>432.88900000000001</v>
      </c>
      <c r="E119" s="13">
        <f t="shared" si="1"/>
        <v>97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S119" s="23"/>
      <c r="T119" s="23"/>
      <c r="U119" s="23"/>
      <c r="V119" s="23"/>
      <c r="W119" s="23"/>
    </row>
    <row r="120" spans="1:23" ht="36.75" customHeight="1" x14ac:dyDescent="0.25">
      <c r="A120" s="18" t="s">
        <v>207</v>
      </c>
      <c r="B120" s="26" t="s">
        <v>208</v>
      </c>
      <c r="C120" s="28">
        <v>150.5</v>
      </c>
      <c r="D120" s="28">
        <v>136.88900000000001</v>
      </c>
      <c r="E120" s="13">
        <f t="shared" si="1"/>
        <v>91</v>
      </c>
      <c r="F120" s="29"/>
      <c r="G120" s="29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S120" s="23"/>
      <c r="T120" s="23"/>
      <c r="U120" s="23"/>
      <c r="V120" s="23"/>
      <c r="W120" s="23"/>
    </row>
    <row r="121" spans="1:23" ht="44.25" customHeight="1" x14ac:dyDescent="0.25">
      <c r="A121" s="18" t="s">
        <v>209</v>
      </c>
      <c r="B121" s="26" t="s">
        <v>210</v>
      </c>
      <c r="C121" s="28">
        <v>296</v>
      </c>
      <c r="D121" s="28">
        <v>296</v>
      </c>
      <c r="E121" s="13">
        <f t="shared" si="1"/>
        <v>100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S121" s="23"/>
      <c r="T121" s="23"/>
      <c r="U121" s="23"/>
      <c r="V121" s="23"/>
      <c r="W121" s="23"/>
    </row>
    <row r="122" spans="1:23" ht="15.75" customHeight="1" x14ac:dyDescent="0.25">
      <c r="A122" s="89" t="s">
        <v>211</v>
      </c>
      <c r="B122" s="90">
        <v>20</v>
      </c>
      <c r="C122" s="91">
        <f>C124+C127</f>
        <v>1855.854</v>
      </c>
      <c r="D122" s="91">
        <f>D124+D127</f>
        <v>1799.9090000000001</v>
      </c>
      <c r="E122" s="63">
        <f t="shared" si="1"/>
        <v>97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S122" s="23"/>
      <c r="T122" s="23"/>
      <c r="U122" s="23"/>
      <c r="V122" s="23"/>
      <c r="W122" s="23"/>
    </row>
    <row r="123" spans="1:23" ht="15.75" customHeight="1" x14ac:dyDescent="0.25">
      <c r="A123" s="92"/>
      <c r="B123" s="90"/>
      <c r="C123" s="91"/>
      <c r="D123" s="91"/>
      <c r="E123" s="64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S123" s="23"/>
      <c r="T123" s="23"/>
      <c r="U123" s="23"/>
      <c r="V123" s="23"/>
      <c r="W123" s="23"/>
    </row>
    <row r="124" spans="1:23" ht="33.75" customHeight="1" x14ac:dyDescent="0.25">
      <c r="A124" s="20" t="s">
        <v>212</v>
      </c>
      <c r="B124" s="26" t="s">
        <v>213</v>
      </c>
      <c r="C124" s="25">
        <f>C125+C126</f>
        <v>1768.5430000000001</v>
      </c>
      <c r="D124" s="25">
        <f>D125+D126</f>
        <v>1716.5640000000001</v>
      </c>
      <c r="E124" s="13">
        <f t="shared" si="1"/>
        <v>97.1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S124" s="23"/>
      <c r="T124" s="23"/>
      <c r="U124" s="23"/>
      <c r="V124" s="23"/>
      <c r="W124" s="23"/>
    </row>
    <row r="125" spans="1:23" ht="69" customHeight="1" x14ac:dyDescent="0.25">
      <c r="A125" s="22" t="s">
        <v>214</v>
      </c>
      <c r="B125" s="26" t="s">
        <v>215</v>
      </c>
      <c r="C125" s="28">
        <v>1229.481</v>
      </c>
      <c r="D125" s="28">
        <v>1188.566</v>
      </c>
      <c r="E125" s="13">
        <f t="shared" si="1"/>
        <v>96.7</v>
      </c>
      <c r="F125" s="29"/>
      <c r="G125" s="29"/>
      <c r="H125" s="32"/>
      <c r="I125" s="32"/>
      <c r="J125" s="32"/>
      <c r="K125" s="32"/>
      <c r="L125" s="32"/>
      <c r="M125" s="29"/>
      <c r="N125" s="32"/>
      <c r="O125" s="32"/>
      <c r="P125" s="32"/>
      <c r="Q125" s="32"/>
      <c r="S125" s="23"/>
      <c r="T125" s="23"/>
      <c r="U125" s="23"/>
      <c r="V125" s="23"/>
      <c r="W125" s="23"/>
    </row>
    <row r="126" spans="1:23" ht="53.25" customHeight="1" x14ac:dyDescent="0.25">
      <c r="A126" s="22" t="s">
        <v>216</v>
      </c>
      <c r="B126" s="26" t="s">
        <v>217</v>
      </c>
      <c r="C126" s="28">
        <v>539.06200000000001</v>
      </c>
      <c r="D126" s="28">
        <v>527.99800000000005</v>
      </c>
      <c r="E126" s="13">
        <f t="shared" si="1"/>
        <v>97.9</v>
      </c>
      <c r="F126" s="32"/>
      <c r="G126" s="32"/>
      <c r="H126" s="32"/>
      <c r="I126" s="32"/>
      <c r="J126" s="32"/>
      <c r="K126" s="53"/>
      <c r="L126" s="32"/>
      <c r="M126" s="32"/>
      <c r="N126" s="32"/>
      <c r="O126" s="32"/>
      <c r="P126" s="32"/>
      <c r="Q126" s="32"/>
      <c r="S126" s="23"/>
      <c r="T126" s="23"/>
      <c r="U126" s="23"/>
      <c r="V126" s="23"/>
      <c r="W126" s="23"/>
    </row>
    <row r="127" spans="1:23" ht="44.25" customHeight="1" x14ac:dyDescent="0.25">
      <c r="A127" s="93" t="s">
        <v>218</v>
      </c>
      <c r="B127" s="94" t="s">
        <v>219</v>
      </c>
      <c r="C127" s="54">
        <f>C128</f>
        <v>87.311000000000007</v>
      </c>
      <c r="D127" s="54">
        <f>D128</f>
        <v>83.344999999999999</v>
      </c>
      <c r="E127" s="13">
        <f t="shared" si="1"/>
        <v>95.5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S127" s="23"/>
      <c r="T127" s="23"/>
      <c r="U127" s="23"/>
      <c r="V127" s="23"/>
      <c r="W127" s="23"/>
    </row>
    <row r="128" spans="1:23" ht="41.25" customHeight="1" x14ac:dyDescent="0.25">
      <c r="A128" s="95" t="s">
        <v>220</v>
      </c>
      <c r="B128" s="94" t="s">
        <v>221</v>
      </c>
      <c r="C128" s="55">
        <v>87.311000000000007</v>
      </c>
      <c r="D128" s="55">
        <v>83.344999999999999</v>
      </c>
      <c r="E128" s="13">
        <f t="shared" si="1"/>
        <v>95.5</v>
      </c>
      <c r="F128" s="56"/>
      <c r="G128" s="56"/>
      <c r="H128" s="32"/>
      <c r="I128" s="32"/>
      <c r="J128" s="32"/>
      <c r="K128" s="32"/>
      <c r="L128" s="32"/>
      <c r="M128" s="56"/>
      <c r="N128" s="32"/>
      <c r="O128" s="32"/>
      <c r="P128" s="32"/>
      <c r="Q128" s="32"/>
      <c r="S128" s="23"/>
      <c r="T128" s="23"/>
      <c r="U128" s="23"/>
      <c r="V128" s="23"/>
      <c r="W128" s="23"/>
    </row>
    <row r="129" spans="1:23" ht="15.75" customHeight="1" x14ac:dyDescent="0.25">
      <c r="A129" s="89" t="s">
        <v>222</v>
      </c>
      <c r="B129" s="90">
        <v>21</v>
      </c>
      <c r="C129" s="91">
        <f>C131</f>
        <v>342.79399999999998</v>
      </c>
      <c r="D129" s="91">
        <f>D131</f>
        <v>328.84199999999998</v>
      </c>
      <c r="E129" s="63">
        <f t="shared" si="1"/>
        <v>95.9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S129" s="23"/>
      <c r="T129" s="23"/>
      <c r="U129" s="23"/>
      <c r="V129" s="23"/>
      <c r="W129" s="23"/>
    </row>
    <row r="130" spans="1:23" ht="36.75" customHeight="1" x14ac:dyDescent="0.25">
      <c r="A130" s="92"/>
      <c r="B130" s="90"/>
      <c r="C130" s="91"/>
      <c r="D130" s="91"/>
      <c r="E130" s="64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S130" s="23"/>
      <c r="T130" s="23"/>
      <c r="U130" s="23"/>
      <c r="V130" s="23"/>
      <c r="W130" s="23"/>
    </row>
    <row r="131" spans="1:23" ht="41.25" customHeight="1" x14ac:dyDescent="0.25">
      <c r="A131" s="57" t="s">
        <v>223</v>
      </c>
      <c r="B131" s="47" t="s">
        <v>224</v>
      </c>
      <c r="C131" s="58">
        <f>C132</f>
        <v>342.79399999999998</v>
      </c>
      <c r="D131" s="58">
        <f>D132</f>
        <v>328.84199999999998</v>
      </c>
      <c r="E131" s="13">
        <f t="shared" si="1"/>
        <v>95.9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S131" s="23"/>
      <c r="T131" s="23"/>
      <c r="U131" s="23"/>
      <c r="V131" s="23"/>
      <c r="W131" s="23"/>
    </row>
    <row r="132" spans="1:23" ht="65.25" customHeight="1" x14ac:dyDescent="0.25">
      <c r="A132" s="27" t="s">
        <v>225</v>
      </c>
      <c r="B132" s="47" t="s">
        <v>226</v>
      </c>
      <c r="C132" s="59">
        <v>342.79399999999998</v>
      </c>
      <c r="D132" s="59">
        <v>328.84199999999998</v>
      </c>
      <c r="E132" s="13">
        <f t="shared" si="1"/>
        <v>95.9</v>
      </c>
      <c r="F132" s="60"/>
      <c r="G132" s="60"/>
      <c r="H132" s="60"/>
      <c r="I132" s="60"/>
      <c r="J132" s="32"/>
      <c r="K132" s="32"/>
      <c r="L132" s="32"/>
      <c r="M132" s="60"/>
      <c r="N132" s="32"/>
      <c r="O132" s="32"/>
      <c r="P132" s="32"/>
      <c r="Q132" s="32"/>
      <c r="S132" s="23"/>
      <c r="T132" s="23"/>
      <c r="U132" s="23"/>
      <c r="V132" s="23"/>
      <c r="W132" s="23"/>
    </row>
    <row r="133" spans="1:23" x14ac:dyDescent="0.25">
      <c r="A133" s="61"/>
      <c r="C133" s="62"/>
      <c r="D133" s="62"/>
      <c r="E133" s="6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S133" s="23"/>
      <c r="T133" s="23"/>
      <c r="U133" s="23"/>
      <c r="V133" s="23"/>
      <c r="W133" s="23"/>
    </row>
    <row r="134" spans="1:23" x14ac:dyDescent="0.25">
      <c r="C134" s="62"/>
      <c r="D134" s="62"/>
      <c r="E134" s="6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S134" s="23"/>
      <c r="T134" s="23"/>
      <c r="U134" s="23"/>
      <c r="V134" s="23"/>
      <c r="W134" s="23"/>
    </row>
    <row r="135" spans="1:23" x14ac:dyDescent="0.25">
      <c r="C135" s="62"/>
      <c r="D135" s="62"/>
      <c r="E135" s="6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S135" s="23"/>
      <c r="T135" s="23"/>
      <c r="U135" s="23"/>
      <c r="V135" s="23"/>
      <c r="W135" s="23"/>
    </row>
    <row r="136" spans="1:23" x14ac:dyDescent="0.25">
      <c r="C136" s="62"/>
      <c r="D136" s="62"/>
      <c r="E136" s="6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S136" s="23"/>
      <c r="T136" s="23"/>
      <c r="U136" s="23"/>
      <c r="V136" s="23"/>
      <c r="W136" s="23"/>
    </row>
    <row r="137" spans="1:23" x14ac:dyDescent="0.25">
      <c r="C137" s="62"/>
      <c r="D137" s="62"/>
      <c r="E137" s="6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S137" s="23"/>
      <c r="T137" s="23"/>
      <c r="U137" s="23"/>
      <c r="V137" s="23"/>
      <c r="W137" s="23"/>
    </row>
    <row r="138" spans="1:23" x14ac:dyDescent="0.25">
      <c r="C138" s="62"/>
      <c r="D138" s="62"/>
      <c r="E138" s="6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S138" s="23"/>
      <c r="T138" s="23"/>
      <c r="U138" s="23"/>
      <c r="V138" s="23"/>
      <c r="W138" s="23"/>
    </row>
    <row r="139" spans="1:23" x14ac:dyDescent="0.25">
      <c r="C139" s="62"/>
      <c r="D139" s="62"/>
      <c r="E139" s="6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S139" s="23"/>
      <c r="T139" s="23"/>
      <c r="U139" s="23"/>
      <c r="V139" s="23"/>
      <c r="W139" s="23"/>
    </row>
    <row r="140" spans="1:23" x14ac:dyDescent="0.25">
      <c r="C140" s="62"/>
      <c r="D140" s="62"/>
      <c r="E140" s="6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S140" s="23"/>
      <c r="T140" s="23"/>
      <c r="U140" s="23"/>
      <c r="V140" s="23"/>
      <c r="W140" s="23"/>
    </row>
    <row r="141" spans="1:23" x14ac:dyDescent="0.25">
      <c r="C141" s="62"/>
      <c r="D141" s="62"/>
      <c r="E141" s="6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S141" s="23"/>
      <c r="T141" s="23"/>
      <c r="U141" s="23"/>
      <c r="V141" s="23"/>
      <c r="W141" s="23"/>
    </row>
    <row r="142" spans="1:23" x14ac:dyDescent="0.25">
      <c r="C142" s="62"/>
      <c r="D142" s="62"/>
      <c r="E142" s="6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S142" s="23"/>
      <c r="T142" s="23"/>
      <c r="U142" s="23"/>
      <c r="V142" s="23"/>
      <c r="W142" s="23"/>
    </row>
    <row r="143" spans="1:23" x14ac:dyDescent="0.25">
      <c r="C143" s="62"/>
      <c r="D143" s="62"/>
      <c r="E143" s="6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S143" s="23"/>
      <c r="T143" s="23"/>
      <c r="U143" s="23"/>
      <c r="V143" s="23"/>
      <c r="W143" s="23"/>
    </row>
    <row r="144" spans="1:23" x14ac:dyDescent="0.25">
      <c r="C144" s="62"/>
      <c r="D144" s="62"/>
      <c r="E144" s="6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S144" s="23"/>
      <c r="T144" s="23"/>
      <c r="U144" s="23"/>
      <c r="V144" s="23"/>
      <c r="W144" s="23"/>
    </row>
    <row r="145" spans="3:23" x14ac:dyDescent="0.25">
      <c r="C145" s="62"/>
      <c r="D145" s="62"/>
      <c r="E145" s="6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S145" s="23"/>
      <c r="T145" s="23"/>
      <c r="U145" s="23"/>
      <c r="V145" s="23"/>
      <c r="W145" s="23"/>
    </row>
    <row r="146" spans="3:23" x14ac:dyDescent="0.25">
      <c r="C146" s="62"/>
      <c r="D146" s="62"/>
      <c r="E146" s="6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S146" s="23"/>
      <c r="T146" s="23"/>
      <c r="U146" s="23"/>
      <c r="V146" s="23"/>
      <c r="W146" s="23"/>
    </row>
    <row r="147" spans="3:23" x14ac:dyDescent="0.25">
      <c r="C147" s="62"/>
      <c r="D147" s="62"/>
      <c r="E147" s="6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S147" s="23"/>
      <c r="T147" s="23"/>
      <c r="U147" s="23"/>
      <c r="V147" s="23"/>
      <c r="W147" s="23"/>
    </row>
    <row r="148" spans="3:23" x14ac:dyDescent="0.25">
      <c r="C148" s="62"/>
      <c r="D148" s="62"/>
      <c r="E148" s="6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S148" s="23"/>
      <c r="T148" s="23"/>
      <c r="U148" s="23"/>
      <c r="V148" s="23"/>
      <c r="W148" s="23"/>
    </row>
    <row r="149" spans="3:23" x14ac:dyDescent="0.25">
      <c r="C149" s="62"/>
      <c r="D149" s="62"/>
      <c r="E149" s="6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S149" s="23"/>
      <c r="T149" s="23"/>
      <c r="U149" s="23"/>
      <c r="V149" s="23"/>
      <c r="W149" s="23"/>
    </row>
    <row r="150" spans="3:23" x14ac:dyDescent="0.25">
      <c r="C150" s="62"/>
      <c r="D150" s="62"/>
      <c r="E150" s="6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S150" s="23"/>
      <c r="T150" s="23"/>
      <c r="U150" s="23"/>
      <c r="V150" s="23"/>
      <c r="W150" s="23"/>
    </row>
    <row r="151" spans="3:23" x14ac:dyDescent="0.25">
      <c r="C151" s="62"/>
      <c r="D151" s="62"/>
      <c r="E151" s="6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S151" s="23"/>
      <c r="T151" s="23"/>
      <c r="U151" s="23"/>
      <c r="V151" s="23"/>
      <c r="W151" s="23"/>
    </row>
    <row r="152" spans="3:23" x14ac:dyDescent="0.25">
      <c r="C152" s="62"/>
      <c r="D152" s="62"/>
      <c r="E152" s="6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S152" s="23"/>
      <c r="T152" s="23"/>
      <c r="U152" s="23"/>
      <c r="V152" s="23"/>
      <c r="W152" s="23"/>
    </row>
    <row r="153" spans="3:23" x14ac:dyDescent="0.25">
      <c r="C153" s="62"/>
      <c r="D153" s="62"/>
      <c r="E153" s="6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S153" s="23"/>
      <c r="T153" s="23"/>
      <c r="U153" s="23"/>
      <c r="V153" s="23"/>
      <c r="W153" s="23"/>
    </row>
    <row r="154" spans="3:23" x14ac:dyDescent="0.25">
      <c r="C154" s="62"/>
      <c r="D154" s="62"/>
      <c r="E154" s="6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S154" s="23"/>
      <c r="T154" s="23"/>
      <c r="U154" s="23"/>
      <c r="V154" s="23"/>
      <c r="W154" s="23"/>
    </row>
    <row r="155" spans="3:23" x14ac:dyDescent="0.25">
      <c r="C155" s="62"/>
      <c r="D155" s="62"/>
      <c r="E155" s="6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S155" s="23"/>
      <c r="T155" s="23"/>
      <c r="U155" s="23"/>
      <c r="V155" s="23"/>
      <c r="W155" s="23"/>
    </row>
    <row r="156" spans="3:23" x14ac:dyDescent="0.25">
      <c r="C156" s="62"/>
      <c r="D156" s="62"/>
      <c r="E156" s="6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S156" s="23"/>
      <c r="T156" s="23"/>
      <c r="U156" s="23"/>
      <c r="V156" s="23"/>
      <c r="W156" s="23"/>
    </row>
    <row r="157" spans="3:23" x14ac:dyDescent="0.25">
      <c r="C157" s="62"/>
      <c r="D157" s="62"/>
      <c r="E157" s="6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S157" s="23"/>
      <c r="T157" s="23"/>
      <c r="U157" s="23"/>
      <c r="V157" s="23"/>
      <c r="W157" s="23"/>
    </row>
    <row r="158" spans="3:23" x14ac:dyDescent="0.25">
      <c r="C158" s="62"/>
      <c r="D158" s="62"/>
      <c r="E158" s="6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S158" s="23"/>
      <c r="T158" s="23"/>
      <c r="U158" s="23"/>
      <c r="V158" s="23"/>
      <c r="W158" s="23"/>
    </row>
    <row r="159" spans="3:23" x14ac:dyDescent="0.25">
      <c r="C159" s="62"/>
      <c r="D159" s="62"/>
      <c r="E159" s="6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S159" s="23"/>
      <c r="T159" s="23"/>
      <c r="U159" s="23"/>
      <c r="V159" s="23"/>
      <c r="W159" s="23"/>
    </row>
    <row r="160" spans="3:23" x14ac:dyDescent="0.25">
      <c r="C160" s="62"/>
      <c r="D160" s="62"/>
      <c r="E160" s="6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S160" s="23"/>
      <c r="T160" s="23"/>
      <c r="U160" s="23"/>
      <c r="V160" s="23"/>
      <c r="W160" s="23"/>
    </row>
    <row r="161" spans="3:23" x14ac:dyDescent="0.25">
      <c r="C161" s="62"/>
      <c r="D161" s="62"/>
      <c r="E161" s="6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S161" s="23"/>
      <c r="T161" s="23"/>
      <c r="U161" s="23"/>
      <c r="V161" s="23"/>
      <c r="W161" s="23"/>
    </row>
    <row r="162" spans="3:23" x14ac:dyDescent="0.25">
      <c r="C162" s="62"/>
      <c r="D162" s="62"/>
      <c r="E162" s="6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S162" s="23"/>
      <c r="T162" s="23"/>
      <c r="U162" s="23"/>
      <c r="V162" s="23"/>
      <c r="W162" s="23"/>
    </row>
    <row r="163" spans="3:23" x14ac:dyDescent="0.25">
      <c r="C163" s="62"/>
      <c r="D163" s="62"/>
      <c r="E163" s="6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S163" s="23"/>
      <c r="T163" s="23"/>
      <c r="U163" s="23"/>
      <c r="V163" s="23"/>
      <c r="W163" s="23"/>
    </row>
    <row r="164" spans="3:23" x14ac:dyDescent="0.25">
      <c r="C164" s="62"/>
      <c r="D164" s="62"/>
      <c r="E164" s="6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S164" s="23"/>
      <c r="T164" s="23"/>
      <c r="U164" s="23"/>
      <c r="V164" s="23"/>
      <c r="W164" s="23"/>
    </row>
    <row r="165" spans="3:23" x14ac:dyDescent="0.25">
      <c r="C165" s="62"/>
      <c r="D165" s="62"/>
      <c r="E165" s="6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S165" s="23"/>
      <c r="T165" s="23"/>
      <c r="U165" s="23"/>
      <c r="V165" s="23"/>
      <c r="W165" s="23"/>
    </row>
    <row r="166" spans="3:23" x14ac:dyDescent="0.25">
      <c r="C166" s="62"/>
      <c r="D166" s="62"/>
      <c r="E166" s="6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S166" s="23"/>
      <c r="T166" s="23"/>
      <c r="U166" s="23"/>
      <c r="V166" s="23"/>
      <c r="W166" s="23"/>
    </row>
    <row r="167" spans="3:23" x14ac:dyDescent="0.25">
      <c r="C167" s="62"/>
      <c r="D167" s="62"/>
      <c r="E167" s="6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S167" s="23"/>
      <c r="T167" s="23"/>
      <c r="U167" s="23"/>
      <c r="V167" s="23"/>
      <c r="W167" s="23"/>
    </row>
    <row r="168" spans="3:23" x14ac:dyDescent="0.25">
      <c r="C168" s="62"/>
      <c r="D168" s="62"/>
      <c r="E168" s="6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S168" s="23"/>
      <c r="T168" s="23"/>
      <c r="U168" s="23"/>
      <c r="V168" s="23"/>
      <c r="W168" s="23"/>
    </row>
    <row r="169" spans="3:23" x14ac:dyDescent="0.25">
      <c r="C169" s="62"/>
      <c r="D169" s="62"/>
      <c r="E169" s="6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S169" s="23"/>
      <c r="T169" s="23"/>
      <c r="U169" s="23"/>
      <c r="V169" s="23"/>
      <c r="W169" s="23"/>
    </row>
    <row r="170" spans="3:23" x14ac:dyDescent="0.25">
      <c r="C170" s="62"/>
      <c r="D170" s="62"/>
      <c r="E170" s="6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S170" s="23"/>
      <c r="T170" s="23"/>
      <c r="U170" s="23"/>
      <c r="V170" s="23"/>
      <c r="W170" s="23"/>
    </row>
    <row r="171" spans="3:23" x14ac:dyDescent="0.25">
      <c r="C171" s="62"/>
      <c r="D171" s="62"/>
      <c r="E171" s="6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S171" s="23"/>
      <c r="T171" s="23"/>
      <c r="U171" s="23"/>
      <c r="V171" s="23"/>
      <c r="W171" s="23"/>
    </row>
    <row r="172" spans="3:23" x14ac:dyDescent="0.25">
      <c r="C172" s="62"/>
      <c r="D172" s="62"/>
      <c r="E172" s="62"/>
      <c r="S172" s="23"/>
      <c r="T172" s="23"/>
      <c r="U172" s="23"/>
      <c r="V172" s="23"/>
      <c r="W172" s="23"/>
    </row>
    <row r="173" spans="3:23" x14ac:dyDescent="0.25">
      <c r="C173" s="62"/>
      <c r="D173" s="62"/>
      <c r="E173" s="62"/>
    </row>
    <row r="174" spans="3:23" x14ac:dyDescent="0.25">
      <c r="C174" s="62"/>
      <c r="D174" s="62"/>
      <c r="E174" s="62"/>
    </row>
    <row r="175" spans="3:23" x14ac:dyDescent="0.25">
      <c r="C175" s="62"/>
      <c r="D175" s="62"/>
      <c r="E175" s="62"/>
    </row>
    <row r="176" spans="3:23" x14ac:dyDescent="0.25">
      <c r="C176" s="62"/>
      <c r="D176" s="62"/>
      <c r="E176" s="62"/>
    </row>
  </sheetData>
  <mergeCells count="16">
    <mergeCell ref="A2:E2"/>
    <mergeCell ref="A3:E3"/>
    <mergeCell ref="A4:E5"/>
    <mergeCell ref="G7:J7"/>
    <mergeCell ref="G51:H51"/>
    <mergeCell ref="J51:L51"/>
    <mergeCell ref="A129:A130"/>
    <mergeCell ref="B129:B130"/>
    <mergeCell ref="C129:C130"/>
    <mergeCell ref="D129:D130"/>
    <mergeCell ref="E129:E130"/>
    <mergeCell ref="A122:A123"/>
    <mergeCell ref="B122:B123"/>
    <mergeCell ref="C122:C123"/>
    <mergeCell ref="D122:D123"/>
    <mergeCell ref="E122:E123"/>
  </mergeCells>
  <hyperlinks>
    <hyperlink ref="A51" r:id="rId1" display="consultantplus://offline/ref=C6EF3AE28B6C46D1117CBBA251A07B11C6C7C5768D62628200322DA1BBA42282C9440EEF08E6CC43400635U6VAM"/>
    <hyperlink ref="A91" r:id="rId2" display="consultantplus://offline/ref=C6EF3AE28B6C46D1117CBBA251A07B11C6C7C5768D6761820E322DA1BBA42282C9440EEF08E6CC43400635U6VAM"/>
    <hyperlink ref="A92" r:id="rId3" display="consultantplus://offline/ref=C6EF3AE28B6C46D1117CBBA251A07B11C6C7C5768D6761820E322DA1BBA42282C9440EEF08E6CC43400235U6VEM"/>
    <hyperlink ref="A94" r:id="rId4" display="consultantplus://offline/ref=C6EF3AE28B6C46D1117CBBA251A07B11C6C7C5768D6761820E322DA1BBA42282C9440EEF08E6CC43400136U6VDM"/>
    <hyperlink ref="A32" r:id="rId5" display="consultantplus://offline/ref=9C8C6091F07A6736C14182A29006343D5BBD7494BF22787139B89C820162E1855B84266ADC28F806D5AC82M8c2N"/>
  </hyperlinks>
  <printOptions horizontalCentered="1"/>
  <pageMargins left="0.70866141732283472" right="0" top="0.35433070866141736" bottom="0.55118110236220474" header="0.31496062992125984" footer="0.31496062992125984"/>
  <pageSetup paperSize="9" scale="82" fitToHeight="6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ПРОГР 2019</vt:lpstr>
      <vt:lpstr>'Факт ПРОГР 2019'!Заголовки_для_печати</vt:lpstr>
      <vt:lpstr>'Факт ПРОГР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2020-03-04T15:13:50Z</cp:lastPrinted>
  <dcterms:created xsi:type="dcterms:W3CDTF">2020-02-12T14:53:07Z</dcterms:created>
  <dcterms:modified xsi:type="dcterms:W3CDTF">2020-03-04T15:13:54Z</dcterms:modified>
</cp:coreProperties>
</file>