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ПРОГ 2022  (факт)" sheetId="2" r:id="rId1"/>
  </sheets>
  <definedNames>
    <definedName name="_xlnm.Print_Titles" localSheetId="0">'ПРОГ 2022  (факт)'!$5:$6</definedName>
    <definedName name="_xlnm.Print_Area" localSheetId="0">'ПРОГ 2022  (факт)'!$A$1:$K$155</definedName>
  </definedNames>
  <calcPr calcId="145621"/>
</workbook>
</file>

<file path=xl/calcChain.xml><?xml version="1.0" encoding="utf-8"?>
<calcChain xmlns="http://schemas.openxmlformats.org/spreadsheetml/2006/main">
  <c r="K155" i="2" l="1"/>
  <c r="K154" i="2"/>
  <c r="K153" i="2"/>
  <c r="K152" i="2"/>
  <c r="K150" i="2"/>
  <c r="K148" i="2"/>
  <c r="K147" i="2"/>
  <c r="K146" i="2"/>
  <c r="K145" i="2"/>
  <c r="K143" i="2"/>
  <c r="E141" i="2"/>
  <c r="K141" i="2" s="1"/>
  <c r="D141" i="2"/>
  <c r="C141" i="2"/>
  <c r="K140" i="2"/>
  <c r="K139" i="2"/>
  <c r="K138" i="2"/>
  <c r="K136" i="2"/>
  <c r="K135" i="2"/>
  <c r="K134" i="2"/>
  <c r="E133" i="2"/>
  <c r="D133" i="2"/>
  <c r="C133" i="2"/>
  <c r="K132" i="2"/>
  <c r="K131" i="2"/>
  <c r="K130" i="2"/>
  <c r="K128" i="2"/>
  <c r="K127" i="2"/>
  <c r="E126" i="2"/>
  <c r="D126" i="2"/>
  <c r="C126" i="2"/>
  <c r="K125" i="2"/>
  <c r="K124" i="2"/>
  <c r="K123" i="2"/>
  <c r="K122" i="2"/>
  <c r="K120" i="2"/>
  <c r="K119" i="2"/>
  <c r="K118" i="2"/>
  <c r="K117" i="2"/>
  <c r="E116" i="2"/>
  <c r="K116" i="2" s="1"/>
  <c r="D116" i="2"/>
  <c r="C116" i="2"/>
  <c r="K115" i="2"/>
  <c r="K114" i="2"/>
  <c r="K112" i="2"/>
  <c r="K111" i="2"/>
  <c r="K110" i="2"/>
  <c r="K109" i="2"/>
  <c r="K108" i="2"/>
  <c r="K107" i="2"/>
  <c r="K105" i="2"/>
  <c r="K104" i="2"/>
  <c r="K103" i="2"/>
  <c r="E103" i="2"/>
  <c r="D103" i="2"/>
  <c r="C103" i="2"/>
  <c r="K102" i="2"/>
  <c r="K101" i="2"/>
  <c r="K100" i="2"/>
  <c r="K99" i="2"/>
  <c r="K97" i="2"/>
  <c r="K96" i="2"/>
  <c r="E95" i="2"/>
  <c r="D95" i="2"/>
  <c r="C95" i="2"/>
  <c r="K94" i="2"/>
  <c r="K92" i="2"/>
  <c r="K91" i="2"/>
  <c r="E90" i="2"/>
  <c r="D90" i="2"/>
  <c r="C90" i="2"/>
  <c r="K89" i="2"/>
  <c r="K87" i="2"/>
  <c r="K86" i="2"/>
  <c r="K85" i="2"/>
  <c r="K84" i="2"/>
  <c r="K83" i="2"/>
  <c r="K81" i="2"/>
  <c r="K80" i="2"/>
  <c r="K79" i="2"/>
  <c r="E78" i="2"/>
  <c r="K78" i="2" s="1"/>
  <c r="D78" i="2"/>
  <c r="C78" i="2"/>
  <c r="K77" i="2"/>
  <c r="K76" i="2"/>
  <c r="K75" i="2"/>
  <c r="K74" i="2"/>
  <c r="K73" i="2"/>
  <c r="K71" i="2"/>
  <c r="K70" i="2"/>
  <c r="K69" i="2"/>
  <c r="K68" i="2"/>
  <c r="E67" i="2"/>
  <c r="K67" i="2" s="1"/>
  <c r="D67" i="2"/>
  <c r="C67" i="2"/>
  <c r="K66" i="2"/>
  <c r="K65" i="2"/>
  <c r="K64" i="2"/>
  <c r="K63" i="2"/>
  <c r="K61" i="2"/>
  <c r="K60" i="2"/>
  <c r="K59" i="2"/>
  <c r="K58" i="2"/>
  <c r="K57" i="2"/>
  <c r="K56" i="2"/>
  <c r="K55" i="2"/>
  <c r="K54" i="2"/>
  <c r="K53" i="2"/>
  <c r="K51" i="2"/>
  <c r="K50" i="2"/>
  <c r="K49" i="2"/>
  <c r="K48" i="2"/>
  <c r="K47" i="2"/>
  <c r="K46" i="2"/>
  <c r="K45" i="2"/>
  <c r="K44" i="2"/>
  <c r="K43" i="2"/>
  <c r="K42" i="2"/>
  <c r="K41" i="2"/>
  <c r="K40" i="2"/>
  <c r="K37" i="2"/>
  <c r="E36" i="2"/>
  <c r="D36" i="2"/>
  <c r="C36" i="2"/>
  <c r="K36" i="2" s="1"/>
  <c r="K35" i="2"/>
  <c r="E34" i="2"/>
  <c r="E38" i="2" s="1"/>
  <c r="D34" i="2"/>
  <c r="C34" i="2"/>
  <c r="K33" i="2"/>
  <c r="K32" i="2"/>
  <c r="K31" i="2"/>
  <c r="K30" i="2"/>
  <c r="K29" i="2"/>
  <c r="K28" i="2"/>
  <c r="K27" i="2"/>
  <c r="K26" i="2"/>
  <c r="K24" i="2"/>
  <c r="K23" i="2"/>
  <c r="K22" i="2"/>
  <c r="E21" i="2"/>
  <c r="D21" i="2"/>
  <c r="C21" i="2"/>
  <c r="K21" i="2" s="1"/>
  <c r="K20" i="2"/>
  <c r="K19" i="2"/>
  <c r="K18" i="2"/>
  <c r="K17" i="2"/>
  <c r="K15" i="2"/>
  <c r="K14" i="2"/>
  <c r="K13" i="2"/>
  <c r="K12" i="2"/>
  <c r="E12" i="2"/>
  <c r="E7" i="2" s="1"/>
  <c r="K7" i="2" s="1"/>
  <c r="D12" i="2"/>
  <c r="C12" i="2"/>
  <c r="K11" i="2"/>
  <c r="E9" i="2"/>
  <c r="D9" i="2"/>
  <c r="C9" i="2"/>
  <c r="E8" i="2"/>
  <c r="D8" i="2"/>
  <c r="C8" i="2"/>
  <c r="C7" i="2"/>
  <c r="K9" i="2" l="1"/>
  <c r="K126" i="2"/>
  <c r="K8" i="2"/>
  <c r="D7" i="2"/>
  <c r="D38" i="2"/>
  <c r="D10" i="2" s="1"/>
  <c r="K90" i="2"/>
  <c r="K95" i="2"/>
  <c r="K133" i="2"/>
  <c r="E10" i="2"/>
  <c r="K34" i="2"/>
  <c r="C38" i="2"/>
  <c r="C10" i="2" s="1"/>
  <c r="K38" i="2" l="1"/>
  <c r="K10" i="2"/>
</calcChain>
</file>

<file path=xl/sharedStrings.xml><?xml version="1.0" encoding="utf-8"?>
<sst xmlns="http://schemas.openxmlformats.org/spreadsheetml/2006/main" count="211" uniqueCount="68">
  <si>
    <r>
      <t>Процент</t>
    </r>
    <r>
      <rPr>
        <b/>
        <sz val="11.5"/>
        <color indexed="8"/>
        <rFont val="Times New Roman"/>
        <family val="1"/>
        <charset val="204"/>
      </rPr>
      <t xml:space="preserve"> исполнения расходов,  %</t>
    </r>
  </si>
  <si>
    <t>Муниципальные  программы, всего</t>
  </si>
  <si>
    <r>
      <t xml:space="preserve"> Муниципальная программа "Развитие культуры Пристенского района Курской области на</t>
    </r>
    <r>
      <rPr>
        <b/>
        <sz val="10.5"/>
        <color indexed="53"/>
        <rFont val="Times New Roman"/>
        <family val="1"/>
        <charset val="204"/>
      </rPr>
      <t xml:space="preserve"> </t>
    </r>
    <r>
      <rPr>
        <b/>
        <sz val="10.5"/>
        <rFont val="Times New Roman"/>
        <family val="1"/>
        <charset val="204"/>
      </rPr>
      <t>2020-2025 годы"</t>
    </r>
  </si>
  <si>
    <t xml:space="preserve">Муниципальная программа «Развитие образования»  Пристенского района Курской области  </t>
  </si>
  <si>
    <t>Муниципальная  программа "Энергосбережение и повышение энергетической эффективности в муниципальном районе " Пристенский район" Курской области на 2021-2023 годы"</t>
  </si>
  <si>
    <t>Муниципальная программа "Охрана окружающей среды в Пристенском районе Курской области  на период 2021-2026 годы"</t>
  </si>
  <si>
    <t>Муниципальная программа "Обеспечение доступным и комфортным жильем и коммунальными услугами граждан на территории сельских поселений муниципального района "Пристенский район" Курской области"</t>
  </si>
  <si>
    <t>Муниципальная программа «Развитие муниципальной службы в Администрации Пристенского района Курской области на 2019-2021 годы»</t>
  </si>
  <si>
    <t>Муниципальная программа  «Развитие транспортной системы, обеспечение перевозки пассажиров в Пристенском районе Курской области и безопасности дорожного движения на период 2021-2026 годы»</t>
  </si>
  <si>
    <t>Муниципальная программа «Развитие экономики Пристенского района Курской области »</t>
  </si>
  <si>
    <t>Муниципальная программа «Комплексное развитие сельских территорий Пристенского района Курской области»</t>
  </si>
  <si>
    <r>
      <t>Муниципальная программа "Содействие занятости населения в Пристенском районе</t>
    </r>
    <r>
      <rPr>
        <b/>
        <sz val="10.5"/>
        <rFont val="Times New Roman"/>
        <family val="1"/>
        <charset val="204"/>
      </rPr>
      <t>"</t>
    </r>
  </si>
  <si>
    <t xml:space="preserve">Муниципальная программа «Повышение эффективности развития молодежной политики и совершенствование системы оздоровления и отдыха детей в Пристенском районе Курской области на 2020-2022 годы»
</t>
  </si>
  <si>
    <t>Муниципальная программа "Развитие информационного общества в Пристенском районе Курской области"</t>
  </si>
  <si>
    <t>Муниципальная программа "Профилактика терроризма и экстремизма в Пристенском районке Курской области на 2017-2019 годы"</t>
  </si>
  <si>
    <t xml:space="preserve">Сведения об использовании бюджетных ассигнований бюджета муниципального района «Пристенский район» в разрезе средств бюджетов различных уровней и разделов бюджетной классификации расходов на реализацию муниципальных программ за 2022 год
</t>
  </si>
  <si>
    <r>
      <t xml:space="preserve"> </t>
    </r>
    <r>
      <rPr>
        <b/>
        <i/>
        <sz val="11"/>
        <rFont val="Times New Roman"/>
        <family val="1"/>
        <charset val="204"/>
      </rPr>
      <t>(тыс.руб.)</t>
    </r>
  </si>
  <si>
    <t>Функциональная классификация расходов</t>
  </si>
  <si>
    <t>Предусмотрено решением о бюджете</t>
  </si>
  <si>
    <t>Предусмотрено муниципальной программой</t>
  </si>
  <si>
    <t xml:space="preserve">Кассовое исполнение (факт) за отчетный год </t>
  </si>
  <si>
    <t>- средства федерального бюджета</t>
  </si>
  <si>
    <t>- средства областного бюджета</t>
  </si>
  <si>
    <t>- средства местного бюджета</t>
  </si>
  <si>
    <t>Внебюджетные средства</t>
  </si>
  <si>
    <t>в т.ч. в разрезе  разделов, подраздела бюджетной классификации расходов</t>
  </si>
  <si>
    <t>Культура</t>
  </si>
  <si>
    <t>0801</t>
  </si>
  <si>
    <t>в т.ч.  средства федерального бюджета</t>
  </si>
  <si>
    <t>Социальное обеспечение населения</t>
  </si>
  <si>
    <t>1003</t>
  </si>
  <si>
    <t>Охрана семьи и детства</t>
  </si>
  <si>
    <t>1004</t>
  </si>
  <si>
    <t xml:space="preserve"> Муниципальная программа «Социальная поддержка граждан в Пристенском районе Курской области на 2018 - 2022 годы »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</si>
  <si>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</si>
  <si>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</si>
  <si>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</si>
  <si>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</si>
  <si>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Другие общегосударственные вопросы</t>
  </si>
  <si>
    <t>0113</t>
  </si>
  <si>
    <t>Пенсионное обеспечение</t>
  </si>
  <si>
    <t>1001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</si>
  <si>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</si>
  <si>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</si>
  <si>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</si>
  <si>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</si>
  <si>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</si>
  <si>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</si>
  <si>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Другие вопросы в области образования</t>
  </si>
  <si>
    <t>0709</t>
  </si>
  <si>
    <t>- средства областного  бюджета</t>
  </si>
  <si>
    <t>Коммунальное хозяйство</t>
  </si>
  <si>
    <t>0502</t>
  </si>
  <si>
    <t>Благоустройство</t>
  </si>
  <si>
    <t>0503</t>
  </si>
  <si>
    <t>Санитарно-эпидемиологическое благополучие</t>
  </si>
  <si>
    <t>0907</t>
  </si>
  <si>
    <t>Другие вопросы в области национальной экономики</t>
  </si>
  <si>
    <t>0412</t>
  </si>
  <si>
    <t xml:space="preserve">Муниципальная программа  «Развитие физической культуры и спорта в Пристенском районе Курской области на 2020-2022 годы»
</t>
  </si>
  <si>
    <t>Молодежная политика</t>
  </si>
  <si>
    <t>0707</t>
  </si>
  <si>
    <t>Массовый спорт</t>
  </si>
  <si>
    <t>1102</t>
  </si>
  <si>
    <t>Муниципальная программа «Сохранение и развитие архивного дела в Пристенском районе Курской области на 2019-2021 годы»</t>
  </si>
  <si>
    <t>Дорожное хозяйство (дорожные фонды)</t>
  </si>
  <si>
    <t>0409</t>
  </si>
  <si>
    <t xml:space="preserve">Муниципальная программа «Профилактика преступлений и иных  правонарушений  в Пристенском районе Курской области на 2020 – 2022 годы»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</si>
</sst>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0.0"/>
    <numFmt numFmtId="166" formatCode="0.000"/>
    <numFmt numFmtId="167" formatCode="_-* #,##0.00_р_._-;\-* #,##0.00_р_._-;_-* &quot;-&quot;??_р_._-;_-@_-"/>
    <numFmt numFmtId="168" formatCode="#,##0.0"/>
  </numFmts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b/>
      <sz val="11.5"/>
      <color indexed="8"/>
      <name val="Times New Roman"/>
      <family val="1"/>
      <charset val="204"/>
    </font>
    <font>
      <b/>
      <i/>
      <sz val="10.5"/>
      <color indexed="8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.5"/>
      <color indexed="8"/>
      <name val="Times New Roman"/>
      <family val="1"/>
      <charset val="204"/>
    </font>
    <font>
      <b/>
      <sz val="10.5"/>
      <color indexed="53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.5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.5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indexed="8"/>
      <name val="Calibri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b/>
      <i/>
      <sz val="8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5" fillId="0" borderId="0"/>
    <xf numFmtId="0" fontId="26" fillId="0" borderId="0"/>
    <xf numFmtId="167" fontId="27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ill="1"/>
    <xf numFmtId="0" fontId="12" fillId="2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wrapText="1"/>
    </xf>
    <xf numFmtId="166" fontId="0" fillId="0" borderId="0" xfId="0" applyNumberFormat="1"/>
    <xf numFmtId="0" fontId="10" fillId="2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justify"/>
    </xf>
    <xf numFmtId="49" fontId="18" fillId="4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1" applyFont="1" applyFill="1" applyBorder="1" applyAlignment="1" applyProtection="1">
      <alignment wrapText="1"/>
    </xf>
    <xf numFmtId="0" fontId="10" fillId="5" borderId="1" xfId="0" applyFont="1" applyFill="1" applyBorder="1" applyAlignment="1">
      <alignment wrapText="1"/>
    </xf>
    <xf numFmtId="49" fontId="20" fillId="4" borderId="1" xfId="0" applyNumberFormat="1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9" fillId="0" borderId="3" xfId="0" applyFont="1" applyFill="1" applyBorder="1"/>
    <xf numFmtId="49" fontId="17" fillId="0" borderId="3" xfId="0" applyNumberFormat="1" applyFont="1" applyFill="1" applyBorder="1"/>
    <xf numFmtId="168" fontId="11" fillId="0" borderId="3" xfId="0" applyNumberFormat="1" applyFont="1" applyFill="1" applyBorder="1"/>
    <xf numFmtId="166" fontId="29" fillId="0" borderId="0" xfId="0" applyNumberFormat="1" applyFont="1"/>
    <xf numFmtId="165" fontId="11" fillId="0" borderId="3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wrapText="1"/>
    </xf>
    <xf numFmtId="49" fontId="17" fillId="0" borderId="1" xfId="0" applyNumberFormat="1" applyFont="1" applyFill="1" applyBorder="1" applyAlignment="1">
      <alignment horizontal="center"/>
    </xf>
    <xf numFmtId="168" fontId="17" fillId="0" borderId="1" xfId="0" applyNumberFormat="1" applyFont="1" applyFill="1" applyBorder="1"/>
    <xf numFmtId="49" fontId="19" fillId="0" borderId="1" xfId="0" applyNumberFormat="1" applyFont="1" applyFill="1" applyBorder="1" applyAlignment="1">
      <alignment horizontal="center"/>
    </xf>
    <xf numFmtId="168" fontId="19" fillId="3" borderId="1" xfId="0" applyNumberFormat="1" applyFont="1" applyFill="1" applyBorder="1"/>
    <xf numFmtId="49" fontId="18" fillId="0" borderId="1" xfId="0" applyNumberFormat="1" applyFont="1" applyFill="1" applyBorder="1" applyAlignment="1">
      <alignment wrapText="1"/>
    </xf>
    <xf numFmtId="49" fontId="17" fillId="5" borderId="1" xfId="0" applyNumberFormat="1" applyFont="1" applyFill="1" applyBorder="1" applyAlignment="1">
      <alignment horizontal="center"/>
    </xf>
    <xf numFmtId="168" fontId="11" fillId="5" borderId="1" xfId="0" applyNumberFormat="1" applyFont="1" applyFill="1" applyBorder="1"/>
    <xf numFmtId="49" fontId="19" fillId="0" borderId="2" xfId="0" applyNumberFormat="1" applyFont="1" applyFill="1" applyBorder="1" applyAlignment="1">
      <alignment horizontal="center"/>
    </xf>
    <xf numFmtId="168" fontId="19" fillId="3" borderId="2" xfId="0" applyNumberFormat="1" applyFont="1" applyFill="1" applyBorder="1"/>
    <xf numFmtId="165" fontId="11" fillId="0" borderId="11" xfId="0" applyNumberFormat="1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wrapText="1"/>
    </xf>
    <xf numFmtId="49" fontId="19" fillId="0" borderId="5" xfId="0" applyNumberFormat="1" applyFont="1" applyFill="1" applyBorder="1" applyAlignment="1">
      <alignment horizontal="center"/>
    </xf>
    <xf numFmtId="168" fontId="19" fillId="3" borderId="12" xfId="0" applyNumberFormat="1" applyFont="1" applyFill="1" applyBorder="1"/>
    <xf numFmtId="166" fontId="29" fillId="0" borderId="12" xfId="0" applyNumberFormat="1" applyFont="1" applyBorder="1"/>
    <xf numFmtId="165" fontId="11" fillId="0" borderId="4" xfId="0" applyNumberFormat="1" applyFont="1" applyFill="1" applyBorder="1" applyAlignment="1">
      <alignment horizontal="center"/>
    </xf>
    <xf numFmtId="49" fontId="19" fillId="0" borderId="3" xfId="0" applyNumberFormat="1" applyFont="1" applyFill="1" applyBorder="1" applyAlignment="1">
      <alignment horizontal="center"/>
    </xf>
    <xf numFmtId="168" fontId="19" fillId="3" borderId="3" xfId="0" applyNumberFormat="1" applyFont="1" applyFill="1" applyBorder="1"/>
    <xf numFmtId="49" fontId="20" fillId="0" borderId="1" xfId="0" applyNumberFormat="1" applyFont="1" applyFill="1" applyBorder="1" applyAlignment="1">
      <alignment wrapText="1"/>
    </xf>
    <xf numFmtId="168" fontId="19" fillId="0" borderId="1" xfId="0" applyNumberFormat="1" applyFont="1" applyFill="1" applyBorder="1"/>
    <xf numFmtId="49" fontId="19" fillId="5" borderId="1" xfId="0" applyNumberFormat="1" applyFont="1" applyFill="1" applyBorder="1" applyAlignment="1">
      <alignment horizontal="center"/>
    </xf>
    <xf numFmtId="168" fontId="14" fillId="5" borderId="1" xfId="0" applyNumberFormat="1" applyFont="1" applyFill="1" applyBorder="1"/>
    <xf numFmtId="168" fontId="19" fillId="4" borderId="1" xfId="0" applyNumberFormat="1" applyFont="1" applyFill="1" applyBorder="1"/>
    <xf numFmtId="166" fontId="19" fillId="4" borderId="1" xfId="0" applyNumberFormat="1" applyFont="1" applyFill="1" applyBorder="1"/>
    <xf numFmtId="166" fontId="19" fillId="0" borderId="1" xfId="0" applyNumberFormat="1" applyFont="1" applyFill="1" applyBorder="1"/>
    <xf numFmtId="49" fontId="16" fillId="0" borderId="1" xfId="0" applyNumberFormat="1" applyFont="1" applyFill="1" applyBorder="1" applyAlignment="1">
      <alignment horizontal="center"/>
    </xf>
    <xf numFmtId="168" fontId="16" fillId="0" borderId="1" xfId="0" applyNumberFormat="1" applyFont="1" applyFill="1" applyBorder="1"/>
    <xf numFmtId="168" fontId="16" fillId="3" borderId="1" xfId="0" applyNumberFormat="1" applyFont="1" applyFill="1" applyBorder="1"/>
    <xf numFmtId="49" fontId="10" fillId="6" borderId="1" xfId="0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wrapText="1"/>
    </xf>
    <xf numFmtId="0" fontId="4" fillId="6" borderId="1" xfId="1" applyFont="1" applyFill="1" applyBorder="1" applyAlignment="1" applyProtection="1">
      <alignment horizontal="left" wrapText="1"/>
    </xf>
    <xf numFmtId="166" fontId="19" fillId="0" borderId="1" xfId="0" applyNumberFormat="1" applyFont="1" applyFill="1" applyBorder="1" applyAlignment="1">
      <alignment vertical="center" wrapText="1"/>
    </xf>
    <xf numFmtId="168" fontId="14" fillId="5" borderId="1" xfId="0" applyNumberFormat="1" applyFont="1" applyFill="1" applyBorder="1" applyAlignment="1">
      <alignment vertical="center" wrapText="1"/>
    </xf>
    <xf numFmtId="165" fontId="11" fillId="0" borderId="1" xfId="0" applyNumberFormat="1" applyFont="1" applyFill="1" applyBorder="1" applyAlignment="1">
      <alignment horizontal="center"/>
    </xf>
    <xf numFmtId="168" fontId="14" fillId="0" borderId="1" xfId="0" applyNumberFormat="1" applyFont="1" applyFill="1" applyBorder="1"/>
    <xf numFmtId="49" fontId="15" fillId="4" borderId="1" xfId="0" applyNumberFormat="1" applyFont="1" applyFill="1" applyBorder="1" applyAlignment="1">
      <alignment wrapText="1"/>
    </xf>
    <xf numFmtId="49" fontId="20" fillId="4" borderId="5" xfId="0" applyNumberFormat="1" applyFont="1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49" fontId="19" fillId="7" borderId="1" xfId="0" applyNumberFormat="1" applyFont="1" applyFill="1" applyBorder="1" applyAlignment="1">
      <alignment horizontal="center"/>
    </xf>
    <xf numFmtId="168" fontId="14" fillId="7" borderId="1" xfId="0" applyNumberFormat="1" applyFont="1" applyFill="1" applyBorder="1"/>
    <xf numFmtId="0" fontId="23" fillId="0" borderId="0" xfId="0" applyFont="1"/>
    <xf numFmtId="0" fontId="2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right" wrapText="1"/>
    </xf>
    <xf numFmtId="49" fontId="10" fillId="5" borderId="2" xfId="0" applyNumberFormat="1" applyFont="1" applyFill="1" applyBorder="1" applyAlignment="1">
      <alignment horizontal="left" vertical="center" wrapText="1"/>
    </xf>
    <xf numFmtId="49" fontId="10" fillId="5" borderId="3" xfId="0" applyNumberFormat="1" applyFont="1" applyFill="1" applyBorder="1" applyAlignment="1">
      <alignment horizontal="left" vertical="center" wrapText="1"/>
    </xf>
    <xf numFmtId="49" fontId="19" fillId="7" borderId="1" xfId="0" applyNumberFormat="1" applyFont="1" applyFill="1" applyBorder="1" applyAlignment="1">
      <alignment horizontal="center"/>
    </xf>
    <xf numFmtId="168" fontId="14" fillId="5" borderId="1" xfId="0" applyNumberFormat="1" applyFont="1" applyFill="1" applyBorder="1" applyAlignment="1">
      <alignment horizontal="right"/>
    </xf>
    <xf numFmtId="165" fontId="11" fillId="0" borderId="2" xfId="0" applyNumberFormat="1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/>
    </xf>
    <xf numFmtId="168" fontId="14" fillId="5" borderId="2" xfId="0" applyNumberFormat="1" applyFont="1" applyFill="1" applyBorder="1" applyAlignment="1">
      <alignment horizontal="right"/>
    </xf>
    <xf numFmtId="168" fontId="14" fillId="5" borderId="3" xfId="0" applyNumberFormat="1" applyFont="1" applyFill="1" applyBorder="1" applyAlignment="1">
      <alignment horizontal="right"/>
    </xf>
  </cellXfs>
  <cellStyles count="6">
    <cellStyle name="Normal" xfId="2"/>
    <cellStyle name="Гиперссылка" xfId="1" builtinId="8"/>
    <cellStyle name="Обычный" xfId="0" builtinId="0"/>
    <cellStyle name="Обычный 2_Бюджет 2017-2019гг" xfId="3"/>
    <cellStyle name="Стиль 1" xfId="4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K199"/>
  <sheetViews>
    <sheetView showGridLines="0" tabSelected="1" workbookViewId="0">
      <pane xSplit="4" ySplit="6" topLeftCell="E7" activePane="bottomRight" state="frozen"/>
      <selection pane="topRight" activeCell="E1" sqref="E1"/>
      <selection pane="bottomLeft" activeCell="A8" sqref="A8"/>
      <selection pane="bottomRight" activeCell="A8" sqref="A8"/>
    </sheetView>
  </sheetViews>
  <sheetFormatPr defaultRowHeight="15" x14ac:dyDescent="0.25"/>
  <cols>
    <col min="1" max="1" width="56" customWidth="1"/>
    <col min="2" max="2" width="10.7109375" customWidth="1"/>
    <col min="3" max="5" width="16.42578125" customWidth="1"/>
    <col min="6" max="6" width="11.28515625" hidden="1" customWidth="1"/>
    <col min="7" max="7" width="9.5703125" hidden="1" customWidth="1"/>
    <col min="8" max="8" width="10.5703125" hidden="1" customWidth="1"/>
    <col min="9" max="9" width="9.28515625" hidden="1" customWidth="1"/>
    <col min="10" max="10" width="9.5703125" hidden="1" customWidth="1"/>
    <col min="11" max="11" width="13" customWidth="1"/>
  </cols>
  <sheetData>
    <row r="1" spans="1:11" x14ac:dyDescent="0.25">
      <c r="A1" s="14"/>
    </row>
    <row r="2" spans="1:11" ht="68.25" customHeight="1" x14ac:dyDescent="0.25">
      <c r="A2" s="69" t="s">
        <v>15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15" customHeight="1" x14ac:dyDescent="0.25">
      <c r="A3" s="70" t="s">
        <v>16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5.75" thickBot="1" x14ac:dyDescent="0.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77.25" customHeight="1" thickBot="1" x14ac:dyDescent="0.3">
      <c r="A5" s="15"/>
      <c r="B5" s="16" t="s">
        <v>17</v>
      </c>
      <c r="C5" s="17" t="s">
        <v>18</v>
      </c>
      <c r="D5" s="17" t="s">
        <v>19</v>
      </c>
      <c r="E5" s="17" t="s">
        <v>20</v>
      </c>
      <c r="K5" s="18" t="s">
        <v>0</v>
      </c>
    </row>
    <row r="6" spans="1:11" ht="15.75" thickBot="1" x14ac:dyDescent="0.3">
      <c r="A6" s="19">
        <v>1</v>
      </c>
      <c r="B6" s="20">
        <v>2</v>
      </c>
      <c r="C6" s="21">
        <v>3</v>
      </c>
      <c r="D6" s="21">
        <v>4</v>
      </c>
      <c r="E6" s="21">
        <v>5</v>
      </c>
      <c r="K6" s="22">
        <v>6</v>
      </c>
    </row>
    <row r="7" spans="1:11" ht="15.75" x14ac:dyDescent="0.25">
      <c r="A7" s="23" t="s">
        <v>1</v>
      </c>
      <c r="B7" s="24"/>
      <c r="C7" s="25">
        <f>SUM(C12,C21,C34,C50,C58,C67,C78,C86,C90,C95,C103,C111,C116,C126,C141,C148,C133)</f>
        <v>782337.29999999981</v>
      </c>
      <c r="D7" s="25">
        <f>SUM(D12,D21,D34,D50,D58,D67,D78,D86,D90,D95,D103,D111,D116,D126,D141,D148,D133)</f>
        <v>782337.29999999981</v>
      </c>
      <c r="E7" s="25">
        <f>SUM(E12,E21,E34,E50,E58,E67,E78,E86,E90,E95,E103,E111,E116,E126,E141,E148,E133)</f>
        <v>759885.49999999988</v>
      </c>
      <c r="F7" s="26"/>
      <c r="G7" s="26"/>
      <c r="H7" s="26"/>
      <c r="I7" s="26"/>
      <c r="J7" s="26"/>
      <c r="K7" s="27">
        <f>ROUND(E7/C7*100,1)</f>
        <v>97.1</v>
      </c>
    </row>
    <row r="8" spans="1:11" ht="15.75" x14ac:dyDescent="0.25">
      <c r="A8" s="28" t="s">
        <v>21</v>
      </c>
      <c r="B8" s="29"/>
      <c r="C8" s="30">
        <f>SUM(C13,C68,C117,C79,C22,C36)</f>
        <v>190596.4</v>
      </c>
      <c r="D8" s="30">
        <f>SUM(D13,D68,D117,D79,D22,D36)</f>
        <v>190596.4</v>
      </c>
      <c r="E8" s="30">
        <f>SUM(E13,E68,E117,E79,E22,E36)</f>
        <v>189757.6</v>
      </c>
      <c r="F8" s="26"/>
      <c r="G8" s="26"/>
      <c r="H8" s="26"/>
      <c r="I8" s="26"/>
      <c r="J8" s="26"/>
      <c r="K8" s="27">
        <f>ROUND(E8/C8*100,1)</f>
        <v>99.6</v>
      </c>
    </row>
    <row r="9" spans="1:11" ht="31.5" hidden="1" customHeight="1" x14ac:dyDescent="0.25">
      <c r="A9" s="28" t="s">
        <v>22</v>
      </c>
      <c r="B9" s="31"/>
      <c r="C9" s="32">
        <f>SUM(C14,C23,C37,C69,C80,C91,C118,C127,C96,C105,C135,C60)</f>
        <v>398952.99999999994</v>
      </c>
      <c r="D9" s="32">
        <f>SUM(D14,D23,D37,D69,D80,D91,D118,D127,D96,D105,D135,D60)</f>
        <v>398952.99999999994</v>
      </c>
      <c r="E9" s="32">
        <f>SUM(E14,E23,E37,E69,E80,E91,E118,E127,E96,E105,E135,E60)</f>
        <v>387046.1</v>
      </c>
      <c r="F9" s="26"/>
      <c r="G9" s="26"/>
      <c r="H9" s="26"/>
      <c r="I9" s="26"/>
      <c r="J9" s="26"/>
      <c r="K9" s="27">
        <f>ROUND(E9/C9*100,1)</f>
        <v>97</v>
      </c>
    </row>
    <row r="10" spans="1:11" ht="27" hidden="1" customHeight="1" x14ac:dyDescent="0.25">
      <c r="A10" s="28" t="s">
        <v>23</v>
      </c>
      <c r="B10" s="31"/>
      <c r="C10" s="32">
        <f>SUM(C15,C24,C38,C51,C61,C70,C81,C87,C92,C97,C104,C112,C119,C128,C143,C150,C136)</f>
        <v>192787.90000000002</v>
      </c>
      <c r="D10" s="32">
        <f>SUM(D15,D24,D38,D51,D61,D70,D81,D87,D92,D97,D104,D112,D119,D128,D143,D150,D136)</f>
        <v>192787.90000000002</v>
      </c>
      <c r="E10" s="32">
        <f>SUM(E15,E24,E38,E51,E61,E70,E81,E87,E92,E97,E104,E112,E119,E128,E143,E150,E136)</f>
        <v>183081.8</v>
      </c>
      <c r="F10" s="26"/>
      <c r="G10" s="26"/>
      <c r="H10" s="26"/>
      <c r="I10" s="26"/>
      <c r="J10" s="26"/>
      <c r="K10" s="27">
        <f>ROUND(E10/C10*100,1)</f>
        <v>95</v>
      </c>
    </row>
    <row r="11" spans="1:11" ht="15.75" hidden="1" x14ac:dyDescent="0.25">
      <c r="A11" s="33" t="s">
        <v>24</v>
      </c>
      <c r="B11" s="31"/>
      <c r="C11" s="32"/>
      <c r="D11" s="32"/>
      <c r="E11" s="32"/>
      <c r="F11" s="26"/>
      <c r="G11" s="26"/>
      <c r="H11" s="26"/>
      <c r="I11" s="26"/>
      <c r="J11" s="26"/>
      <c r="K11" s="27" t="e">
        <f>ROUND(E11/C11*100,1)</f>
        <v>#DIV/0!</v>
      </c>
    </row>
    <row r="12" spans="1:11" ht="27.75" x14ac:dyDescent="0.25">
      <c r="A12" s="2" t="s">
        <v>2</v>
      </c>
      <c r="B12" s="34"/>
      <c r="C12" s="35">
        <f>SUM(C13:C15)</f>
        <v>43295</v>
      </c>
      <c r="D12" s="35">
        <f>SUM(D13:D15)</f>
        <v>43295</v>
      </c>
      <c r="E12" s="35">
        <f>SUM(E13:E15)</f>
        <v>42224.5</v>
      </c>
      <c r="F12" s="26"/>
      <c r="G12" s="26"/>
      <c r="H12" s="26"/>
      <c r="I12" s="26"/>
      <c r="J12" s="26"/>
      <c r="K12" s="27">
        <f t="shared" ref="K12:K81" si="0">ROUND(E12/C12*100,1)</f>
        <v>97.5</v>
      </c>
    </row>
    <row r="13" spans="1:11" ht="15.75" x14ac:dyDescent="0.25">
      <c r="A13" s="28" t="s">
        <v>21</v>
      </c>
      <c r="B13" s="29"/>
      <c r="C13" s="30">
        <v>4888.3999999999996</v>
      </c>
      <c r="D13" s="30">
        <v>4888.3999999999996</v>
      </c>
      <c r="E13" s="30">
        <v>4888.3999999999996</v>
      </c>
      <c r="F13" s="26"/>
      <c r="G13" s="26"/>
      <c r="H13" s="26"/>
      <c r="I13" s="26"/>
      <c r="J13" s="26"/>
      <c r="K13" s="27">
        <f t="shared" si="0"/>
        <v>100</v>
      </c>
    </row>
    <row r="14" spans="1:11" ht="31.5" customHeight="1" x14ac:dyDescent="0.25">
      <c r="A14" s="28" t="s">
        <v>22</v>
      </c>
      <c r="B14" s="31"/>
      <c r="C14" s="32">
        <v>6131.4</v>
      </c>
      <c r="D14" s="32">
        <v>6131.4</v>
      </c>
      <c r="E14" s="32">
        <v>6093.1</v>
      </c>
      <c r="F14" s="26"/>
      <c r="G14" s="26"/>
      <c r="H14" s="26"/>
      <c r="I14" s="26"/>
      <c r="J14" s="26"/>
      <c r="K14" s="27">
        <f t="shared" si="0"/>
        <v>99.4</v>
      </c>
    </row>
    <row r="15" spans="1:11" ht="27" customHeight="1" x14ac:dyDescent="0.25">
      <c r="A15" s="28" t="s">
        <v>23</v>
      </c>
      <c r="B15" s="36"/>
      <c r="C15" s="37">
        <v>32275.200000000001</v>
      </c>
      <c r="D15" s="37">
        <v>32275.200000000001</v>
      </c>
      <c r="E15" s="37">
        <v>31243</v>
      </c>
      <c r="F15" s="26"/>
      <c r="G15" s="26"/>
      <c r="H15" s="26"/>
      <c r="I15" s="26"/>
      <c r="J15" s="26"/>
      <c r="K15" s="38">
        <f t="shared" si="0"/>
        <v>96.8</v>
      </c>
    </row>
    <row r="16" spans="1:11" ht="27.75" customHeight="1" x14ac:dyDescent="0.25">
      <c r="A16" s="39" t="s">
        <v>25</v>
      </c>
      <c r="B16" s="40"/>
      <c r="C16" s="41"/>
      <c r="D16" s="41"/>
      <c r="E16" s="41"/>
      <c r="F16" s="42"/>
      <c r="G16" s="42"/>
      <c r="H16" s="42"/>
      <c r="I16" s="42"/>
      <c r="J16" s="42"/>
      <c r="K16" s="43"/>
    </row>
    <row r="17" spans="1:11" ht="15.75" x14ac:dyDescent="0.25">
      <c r="A17" s="33" t="s">
        <v>26</v>
      </c>
      <c r="B17" s="44" t="s">
        <v>27</v>
      </c>
      <c r="C17" s="45">
        <v>42399.9</v>
      </c>
      <c r="D17" s="45">
        <v>42399.9</v>
      </c>
      <c r="E17" s="45">
        <v>41329.4</v>
      </c>
      <c r="F17" s="26"/>
      <c r="G17" s="26"/>
      <c r="H17" s="26"/>
      <c r="I17" s="26"/>
      <c r="J17" s="26"/>
      <c r="K17" s="27">
        <f t="shared" si="0"/>
        <v>97.5</v>
      </c>
    </row>
    <row r="18" spans="1:11" ht="22.5" customHeight="1" x14ac:dyDescent="0.25">
      <c r="A18" s="28" t="s">
        <v>28</v>
      </c>
      <c r="B18" s="31"/>
      <c r="C18" s="30">
        <v>4888.3999999999996</v>
      </c>
      <c r="D18" s="30">
        <v>4888.3999999999996</v>
      </c>
      <c r="E18" s="30">
        <v>4888.3999999999996</v>
      </c>
      <c r="F18" s="26"/>
      <c r="G18" s="26"/>
      <c r="H18" s="26"/>
      <c r="I18" s="26"/>
      <c r="J18" s="26"/>
      <c r="K18" s="27">
        <f t="shared" si="0"/>
        <v>100</v>
      </c>
    </row>
    <row r="19" spans="1:11" ht="22.5" customHeight="1" x14ac:dyDescent="0.25">
      <c r="A19" s="46" t="s">
        <v>29</v>
      </c>
      <c r="B19" s="31" t="s">
        <v>30</v>
      </c>
      <c r="C19" s="32">
        <v>895.1</v>
      </c>
      <c r="D19" s="32">
        <v>895.1</v>
      </c>
      <c r="E19" s="32">
        <v>895.1</v>
      </c>
      <c r="F19" s="26"/>
      <c r="G19" s="26"/>
      <c r="H19" s="26"/>
      <c r="I19" s="26"/>
      <c r="J19" s="26"/>
      <c r="K19" s="27">
        <f t="shared" si="0"/>
        <v>100</v>
      </c>
    </row>
    <row r="20" spans="1:11" ht="27.75" hidden="1" customHeight="1" x14ac:dyDescent="0.25">
      <c r="A20" s="4" t="s">
        <v>31</v>
      </c>
      <c r="B20" s="31" t="s">
        <v>32</v>
      </c>
      <c r="C20" s="47"/>
      <c r="D20" s="47"/>
      <c r="E20" s="47"/>
      <c r="F20" s="26"/>
      <c r="G20" s="26"/>
      <c r="H20" s="26"/>
      <c r="I20" s="26"/>
      <c r="J20" s="26"/>
      <c r="K20" s="27" t="e">
        <f>ROUND(E20/C20*100,1)</f>
        <v>#DIV/0!</v>
      </c>
    </row>
    <row r="21" spans="1:11" ht="41.25" x14ac:dyDescent="0.25">
      <c r="A21" s="6" t="s">
        <v>33</v>
      </c>
      <c r="B21" s="48"/>
      <c r="C21" s="49">
        <f>SUM(C22:C24)</f>
        <v>73823.399999999994</v>
      </c>
      <c r="D21" s="49">
        <f>SUM(D22:D24)</f>
        <v>73823.399999999994</v>
      </c>
      <c r="E21" s="49">
        <f>SUM(E22:E24)</f>
        <v>70641.7</v>
      </c>
      <c r="F21" s="26"/>
      <c r="G21" s="26"/>
      <c r="H21" s="26"/>
      <c r="I21" s="26"/>
      <c r="J21" s="26"/>
      <c r="K21" s="27">
        <f t="shared" si="0"/>
        <v>95.7</v>
      </c>
    </row>
    <row r="22" spans="1:11" ht="22.5" customHeight="1" x14ac:dyDescent="0.25">
      <c r="A22" s="28" t="s">
        <v>28</v>
      </c>
      <c r="B22" s="31"/>
      <c r="C22" s="32">
        <v>33132.5</v>
      </c>
      <c r="D22" s="32">
        <v>33132.5</v>
      </c>
      <c r="E22" s="32">
        <v>32562.7</v>
      </c>
      <c r="F22" s="26"/>
      <c r="G22" s="26"/>
      <c r="H22" s="26"/>
      <c r="I22" s="26"/>
      <c r="J22" s="26"/>
      <c r="K22" s="27">
        <f>ROUND(E22/C22*100,1)</f>
        <v>98.3</v>
      </c>
    </row>
    <row r="23" spans="1:11" ht="28.5" customHeight="1" x14ac:dyDescent="0.25">
      <c r="A23" s="28" t="s">
        <v>22</v>
      </c>
      <c r="B23" s="31"/>
      <c r="C23" s="47">
        <v>36598.400000000001</v>
      </c>
      <c r="D23" s="47">
        <v>36598.400000000001</v>
      </c>
      <c r="E23" s="47">
        <v>34067.699999999997</v>
      </c>
      <c r="F23" s="26"/>
      <c r="G23" s="26"/>
      <c r="H23" s="26"/>
      <c r="I23" s="26"/>
      <c r="J23" s="26"/>
      <c r="K23" s="27">
        <f t="shared" si="0"/>
        <v>93.1</v>
      </c>
    </row>
    <row r="24" spans="1:11" ht="32.25" customHeight="1" x14ac:dyDescent="0.25">
      <c r="A24" s="28" t="s">
        <v>23</v>
      </c>
      <c r="B24" s="31"/>
      <c r="C24" s="50">
        <v>4092.5</v>
      </c>
      <c r="D24" s="50">
        <v>4092.5</v>
      </c>
      <c r="E24" s="50">
        <v>4011.3</v>
      </c>
      <c r="F24" s="51">
        <v>122.9</v>
      </c>
      <c r="G24" s="26">
        <v>75.096999999999994</v>
      </c>
      <c r="H24" s="26"/>
      <c r="I24" s="26"/>
      <c r="J24" s="26"/>
      <c r="K24" s="27">
        <f t="shared" si="0"/>
        <v>98</v>
      </c>
    </row>
    <row r="25" spans="1:11" ht="27.75" customHeight="1" x14ac:dyDescent="0.25">
      <c r="A25" s="39" t="s">
        <v>25</v>
      </c>
      <c r="B25" s="40"/>
      <c r="C25" s="41"/>
      <c r="D25" s="41"/>
      <c r="E25" s="41"/>
      <c r="F25" s="42"/>
      <c r="G25" s="42"/>
      <c r="H25" s="42"/>
      <c r="I25" s="42"/>
      <c r="J25" s="42"/>
      <c r="K25" s="43"/>
    </row>
    <row r="26" spans="1:11" ht="41.25" x14ac:dyDescent="0.25">
      <c r="A26" s="7" t="s">
        <v>34</v>
      </c>
      <c r="B26" s="31" t="s">
        <v>35</v>
      </c>
      <c r="C26" s="47">
        <v>4075.8</v>
      </c>
      <c r="D26" s="47">
        <v>4075.8</v>
      </c>
      <c r="E26" s="47">
        <v>3948.3</v>
      </c>
      <c r="F26" s="26">
        <v>1461</v>
      </c>
      <c r="G26" s="26">
        <v>381.66699999999997</v>
      </c>
      <c r="H26" s="26"/>
      <c r="I26" s="26"/>
      <c r="J26" s="26"/>
      <c r="K26" s="27">
        <f t="shared" si="0"/>
        <v>96.9</v>
      </c>
    </row>
    <row r="27" spans="1:11" ht="41.25" x14ac:dyDescent="0.25">
      <c r="A27" s="33" t="s">
        <v>36</v>
      </c>
      <c r="B27" s="31" t="s">
        <v>37</v>
      </c>
      <c r="C27" s="47">
        <v>19.2</v>
      </c>
      <c r="D27" s="47">
        <v>19.2</v>
      </c>
      <c r="E27" s="47">
        <v>19.2</v>
      </c>
      <c r="F27" s="26">
        <v>1461</v>
      </c>
      <c r="G27" s="26">
        <v>381.66699999999997</v>
      </c>
      <c r="H27" s="26"/>
      <c r="I27" s="26"/>
      <c r="J27" s="26"/>
      <c r="K27" s="27">
        <f>ROUND(E27/C27*100,1)</f>
        <v>100</v>
      </c>
    </row>
    <row r="28" spans="1:11" ht="24.75" customHeight="1" x14ac:dyDescent="0.25">
      <c r="A28" s="3" t="s">
        <v>38</v>
      </c>
      <c r="B28" s="31" t="s">
        <v>39</v>
      </c>
      <c r="C28" s="47">
        <v>1008.9</v>
      </c>
      <c r="D28" s="47">
        <v>1008.9</v>
      </c>
      <c r="E28" s="47">
        <v>996</v>
      </c>
      <c r="F28" s="26"/>
      <c r="G28" s="26"/>
      <c r="H28" s="26"/>
      <c r="I28" s="26"/>
      <c r="J28" s="26"/>
      <c r="K28" s="27">
        <f t="shared" si="0"/>
        <v>98.7</v>
      </c>
    </row>
    <row r="29" spans="1:11" ht="24.75" customHeight="1" x14ac:dyDescent="0.25">
      <c r="A29" s="33" t="s">
        <v>26</v>
      </c>
      <c r="B29" s="31" t="s">
        <v>27</v>
      </c>
      <c r="C29" s="47">
        <v>55</v>
      </c>
      <c r="D29" s="47">
        <v>55</v>
      </c>
      <c r="E29" s="47">
        <v>55</v>
      </c>
      <c r="F29" s="26"/>
      <c r="G29" s="26"/>
      <c r="H29" s="26"/>
      <c r="I29" s="26"/>
      <c r="J29" s="26"/>
      <c r="K29" s="27">
        <f t="shared" si="0"/>
        <v>100</v>
      </c>
    </row>
    <row r="30" spans="1:11" ht="26.25" customHeight="1" x14ac:dyDescent="0.25">
      <c r="A30" s="3" t="s">
        <v>40</v>
      </c>
      <c r="B30" s="31" t="s">
        <v>41</v>
      </c>
      <c r="C30" s="47">
        <v>2771</v>
      </c>
      <c r="D30" s="47">
        <v>2771</v>
      </c>
      <c r="E30" s="47">
        <v>2770.3</v>
      </c>
      <c r="F30" s="26"/>
      <c r="G30" s="26"/>
      <c r="H30" s="26"/>
      <c r="I30" s="26"/>
      <c r="J30" s="26"/>
      <c r="K30" s="27">
        <f t="shared" si="0"/>
        <v>100</v>
      </c>
    </row>
    <row r="31" spans="1:11" ht="27" customHeight="1" x14ac:dyDescent="0.25">
      <c r="A31" s="46" t="s">
        <v>29</v>
      </c>
      <c r="B31" s="31" t="s">
        <v>30</v>
      </c>
      <c r="C31" s="47">
        <v>7979.7</v>
      </c>
      <c r="D31" s="47">
        <v>7979.7</v>
      </c>
      <c r="E31" s="47">
        <v>7899.5</v>
      </c>
      <c r="F31" s="52">
        <v>7595.0559999999996</v>
      </c>
      <c r="G31" s="26">
        <v>1268.3969999999999</v>
      </c>
      <c r="H31" s="26"/>
      <c r="I31" s="26"/>
      <c r="J31" s="26"/>
      <c r="K31" s="27">
        <f t="shared" si="0"/>
        <v>99</v>
      </c>
    </row>
    <row r="32" spans="1:11" ht="27.75" customHeight="1" x14ac:dyDescent="0.25">
      <c r="A32" s="4" t="s">
        <v>31</v>
      </c>
      <c r="B32" s="31" t="s">
        <v>32</v>
      </c>
      <c r="C32" s="47">
        <v>57913.8</v>
      </c>
      <c r="D32" s="47">
        <v>57913.8</v>
      </c>
      <c r="E32" s="47">
        <v>54953.4</v>
      </c>
      <c r="F32" s="26"/>
      <c r="G32" s="26"/>
      <c r="H32" s="26"/>
      <c r="I32" s="26"/>
      <c r="J32" s="26"/>
      <c r="K32" s="27">
        <f t="shared" si="0"/>
        <v>94.9</v>
      </c>
    </row>
    <row r="33" spans="1:11" ht="22.5" customHeight="1" x14ac:dyDescent="0.25">
      <c r="A33" s="28" t="s">
        <v>28</v>
      </c>
      <c r="B33" s="53"/>
      <c r="C33" s="32">
        <v>33132.5</v>
      </c>
      <c r="D33" s="32">
        <v>33132.5</v>
      </c>
      <c r="E33" s="32">
        <v>32562.7</v>
      </c>
      <c r="F33" s="26"/>
      <c r="G33" s="26"/>
      <c r="H33" s="26"/>
      <c r="I33" s="26"/>
      <c r="J33" s="26"/>
      <c r="K33" s="27">
        <f t="shared" si="0"/>
        <v>98.3</v>
      </c>
    </row>
    <row r="34" spans="1:11" ht="30.75" customHeight="1" x14ac:dyDescent="0.25">
      <c r="A34" s="11" t="s">
        <v>3</v>
      </c>
      <c r="B34" s="48"/>
      <c r="C34" s="49">
        <f t="shared" ref="C34:D34" si="1">SUM(C40,C41,C43,C45,C47,C48,C49)</f>
        <v>562879.1</v>
      </c>
      <c r="D34" s="49">
        <f t="shared" si="1"/>
        <v>562879.1</v>
      </c>
      <c r="E34" s="49">
        <f>SUM(E40,E41,E43,E45,E47,E48,E49)</f>
        <v>545785.1</v>
      </c>
      <c r="F34" s="26"/>
      <c r="G34" s="26"/>
      <c r="H34" s="26"/>
      <c r="I34" s="26"/>
      <c r="J34" s="26"/>
      <c r="K34" s="27">
        <f t="shared" si="0"/>
        <v>97</v>
      </c>
    </row>
    <row r="35" spans="1:11" ht="35.25" hidden="1" customHeight="1" x14ac:dyDescent="0.25">
      <c r="A35" s="28" t="s">
        <v>21</v>
      </c>
      <c r="B35" s="31"/>
      <c r="C35" s="54"/>
      <c r="D35" s="54"/>
      <c r="E35" s="54"/>
      <c r="F35" s="26"/>
      <c r="G35" s="26"/>
      <c r="H35" s="26"/>
      <c r="I35" s="26"/>
      <c r="J35" s="26"/>
      <c r="K35" s="27" t="e">
        <f t="shared" si="0"/>
        <v>#DIV/0!</v>
      </c>
    </row>
    <row r="36" spans="1:11" ht="15.75" x14ac:dyDescent="0.25">
      <c r="A36" s="28" t="s">
        <v>21</v>
      </c>
      <c r="B36" s="29"/>
      <c r="C36" s="30">
        <f>SUM(C44)</f>
        <v>146418</v>
      </c>
      <c r="D36" s="30">
        <f t="shared" ref="D36:E36" si="2">SUM(D44)</f>
        <v>146418</v>
      </c>
      <c r="E36" s="30">
        <f t="shared" si="2"/>
        <v>146149</v>
      </c>
      <c r="F36" s="26"/>
      <c r="G36" s="26"/>
      <c r="H36" s="26"/>
      <c r="I36" s="26"/>
      <c r="J36" s="26"/>
      <c r="K36" s="27">
        <f>ROUND(E36/C36*100,1)</f>
        <v>99.8</v>
      </c>
    </row>
    <row r="37" spans="1:11" ht="29.25" customHeight="1" x14ac:dyDescent="0.25">
      <c r="A37" s="28" t="s">
        <v>22</v>
      </c>
      <c r="B37" s="31"/>
      <c r="C37" s="47">
        <v>316832.09999999998</v>
      </c>
      <c r="D37" s="47">
        <v>316832.09999999998</v>
      </c>
      <c r="E37" s="47">
        <v>307494.2</v>
      </c>
      <c r="F37" s="52">
        <v>97.861999999999995</v>
      </c>
      <c r="G37" s="26">
        <v>1521.2070000000001</v>
      </c>
      <c r="H37" s="26"/>
      <c r="I37" s="26"/>
      <c r="J37" s="26"/>
      <c r="K37" s="27">
        <f t="shared" si="0"/>
        <v>97.1</v>
      </c>
    </row>
    <row r="38" spans="1:11" ht="33" customHeight="1" x14ac:dyDescent="0.25">
      <c r="A38" s="28" t="s">
        <v>23</v>
      </c>
      <c r="B38" s="31"/>
      <c r="C38" s="47">
        <f>SUM(C34,-C36,-C37)</f>
        <v>99629</v>
      </c>
      <c r="D38" s="47">
        <f t="shared" ref="D38:E38" si="3">SUM(D34,-D36,-D37)</f>
        <v>99629</v>
      </c>
      <c r="E38" s="47">
        <f t="shared" si="3"/>
        <v>92141.899999999965</v>
      </c>
      <c r="F38" s="26"/>
      <c r="G38" s="26"/>
      <c r="H38" s="26"/>
      <c r="I38" s="26"/>
      <c r="J38" s="26"/>
      <c r="K38" s="27">
        <f t="shared" si="0"/>
        <v>92.5</v>
      </c>
    </row>
    <row r="39" spans="1:11" ht="27.75" customHeight="1" x14ac:dyDescent="0.25">
      <c r="A39" s="39" t="s">
        <v>25</v>
      </c>
      <c r="B39" s="40"/>
      <c r="C39" s="41"/>
      <c r="D39" s="41"/>
      <c r="E39" s="41"/>
      <c r="F39" s="42"/>
      <c r="G39" s="42"/>
      <c r="H39" s="42"/>
      <c r="I39" s="42"/>
      <c r="J39" s="42"/>
      <c r="K39" s="43"/>
    </row>
    <row r="40" spans="1:11" ht="21" customHeight="1" x14ac:dyDescent="0.25">
      <c r="A40" s="3" t="s">
        <v>38</v>
      </c>
      <c r="B40" s="31" t="s">
        <v>39</v>
      </c>
      <c r="C40" s="47">
        <v>153.19999999999999</v>
      </c>
      <c r="D40" s="47">
        <v>153.19999999999999</v>
      </c>
      <c r="E40" s="47">
        <v>153.19999999999999</v>
      </c>
      <c r="F40" s="26"/>
      <c r="G40" s="26"/>
      <c r="H40" s="26"/>
      <c r="I40" s="26"/>
      <c r="J40" s="26"/>
      <c r="K40" s="27">
        <f t="shared" si="0"/>
        <v>100</v>
      </c>
    </row>
    <row r="41" spans="1:11" ht="28.5" customHeight="1" x14ac:dyDescent="0.25">
      <c r="A41" s="3" t="s">
        <v>42</v>
      </c>
      <c r="B41" s="31" t="s">
        <v>43</v>
      </c>
      <c r="C41" s="47">
        <v>74552</v>
      </c>
      <c r="D41" s="47">
        <v>74552</v>
      </c>
      <c r="E41" s="47">
        <v>72629.8</v>
      </c>
      <c r="F41" s="52">
        <v>21611.401000000002</v>
      </c>
      <c r="G41" s="26">
        <v>24574.339</v>
      </c>
      <c r="H41" s="26">
        <v>157460.88099999999</v>
      </c>
      <c r="I41" s="26">
        <v>1133.48</v>
      </c>
      <c r="J41" s="26">
        <v>17714.501</v>
      </c>
      <c r="K41" s="27">
        <f t="shared" si="0"/>
        <v>97.4</v>
      </c>
    </row>
    <row r="42" spans="1:11" ht="22.5" hidden="1" customHeight="1" x14ac:dyDescent="0.25">
      <c r="A42" s="28" t="s">
        <v>28</v>
      </c>
      <c r="B42" s="31"/>
      <c r="C42" s="54"/>
      <c r="D42" s="54"/>
      <c r="E42" s="54"/>
      <c r="F42" s="26"/>
      <c r="G42" s="26"/>
      <c r="H42" s="26"/>
      <c r="I42" s="26"/>
      <c r="J42" s="26"/>
      <c r="K42" s="27" t="e">
        <f>ROUND(E42/C42*100,1)</f>
        <v>#DIV/0!</v>
      </c>
    </row>
    <row r="43" spans="1:11" ht="25.5" customHeight="1" x14ac:dyDescent="0.25">
      <c r="A43" s="33" t="s">
        <v>44</v>
      </c>
      <c r="B43" s="31" t="s">
        <v>45</v>
      </c>
      <c r="C43" s="47">
        <v>470476.1</v>
      </c>
      <c r="D43" s="47">
        <v>470476.1</v>
      </c>
      <c r="E43" s="47">
        <v>455443.5</v>
      </c>
      <c r="F43" s="52">
        <v>115.934</v>
      </c>
      <c r="G43" s="26">
        <v>766.32299999999998</v>
      </c>
      <c r="H43" s="26"/>
      <c r="I43" s="26"/>
      <c r="J43" s="26"/>
      <c r="K43" s="27">
        <f t="shared" si="0"/>
        <v>96.8</v>
      </c>
    </row>
    <row r="44" spans="1:11" ht="22.5" customHeight="1" x14ac:dyDescent="0.25">
      <c r="A44" s="28" t="s">
        <v>28</v>
      </c>
      <c r="B44" s="31"/>
      <c r="C44" s="55">
        <v>146418</v>
      </c>
      <c r="D44" s="55">
        <v>146418</v>
      </c>
      <c r="E44" s="55">
        <v>146149</v>
      </c>
      <c r="F44" s="26"/>
      <c r="G44" s="26"/>
      <c r="H44" s="26"/>
      <c r="I44" s="26"/>
      <c r="J44" s="26"/>
      <c r="K44" s="27">
        <f t="shared" si="0"/>
        <v>99.8</v>
      </c>
    </row>
    <row r="45" spans="1:11" ht="27" customHeight="1" x14ac:dyDescent="0.25">
      <c r="A45" s="3" t="s">
        <v>46</v>
      </c>
      <c r="B45" s="31" t="s">
        <v>47</v>
      </c>
      <c r="C45" s="47">
        <v>7436.5</v>
      </c>
      <c r="D45" s="47">
        <v>7436.5</v>
      </c>
      <c r="E45" s="47">
        <v>7395.8</v>
      </c>
      <c r="F45" s="52">
        <v>94.393000000000001</v>
      </c>
      <c r="G45" s="26">
        <v>2070.1210000000001</v>
      </c>
      <c r="H45" s="26"/>
      <c r="I45" s="26"/>
      <c r="J45" s="26"/>
      <c r="K45" s="27">
        <f t="shared" si="0"/>
        <v>99.5</v>
      </c>
    </row>
    <row r="46" spans="1:11" ht="22.5" hidden="1" customHeight="1" x14ac:dyDescent="0.25">
      <c r="A46" s="28" t="s">
        <v>28</v>
      </c>
      <c r="B46" s="31"/>
      <c r="C46" s="55"/>
      <c r="D46" s="55"/>
      <c r="E46" s="55"/>
      <c r="F46" s="26"/>
      <c r="G46" s="26"/>
      <c r="H46" s="26"/>
      <c r="I46" s="26"/>
      <c r="J46" s="26"/>
      <c r="K46" s="27" t="e">
        <f>ROUND(E46/C46*100,1)</f>
        <v>#DIV/0!</v>
      </c>
    </row>
    <row r="47" spans="1:11" ht="20.25" customHeight="1" x14ac:dyDescent="0.25">
      <c r="A47" s="46" t="s">
        <v>48</v>
      </c>
      <c r="B47" s="31" t="s">
        <v>49</v>
      </c>
      <c r="C47" s="47">
        <v>2312.6</v>
      </c>
      <c r="D47" s="47">
        <v>2312.6</v>
      </c>
      <c r="E47" s="47">
        <v>2297.6999999999998</v>
      </c>
      <c r="F47" s="26"/>
      <c r="G47" s="26"/>
      <c r="H47" s="26"/>
      <c r="I47" s="26"/>
      <c r="J47" s="26"/>
      <c r="K47" s="27">
        <f t="shared" si="0"/>
        <v>99.4</v>
      </c>
    </row>
    <row r="48" spans="1:11" ht="22.5" customHeight="1" x14ac:dyDescent="0.25">
      <c r="A48" s="46" t="s">
        <v>29</v>
      </c>
      <c r="B48" s="31" t="s">
        <v>30</v>
      </c>
      <c r="C48" s="47">
        <v>5418.4</v>
      </c>
      <c r="D48" s="47">
        <v>5418.4</v>
      </c>
      <c r="E48" s="47">
        <v>5418.4</v>
      </c>
      <c r="F48" s="26"/>
      <c r="G48" s="26"/>
      <c r="H48" s="26"/>
      <c r="I48" s="26"/>
      <c r="J48" s="26"/>
      <c r="K48" s="27">
        <f t="shared" si="0"/>
        <v>100</v>
      </c>
    </row>
    <row r="49" spans="1:11" ht="27.75" customHeight="1" x14ac:dyDescent="0.25">
      <c r="A49" s="4" t="s">
        <v>31</v>
      </c>
      <c r="B49" s="31" t="s">
        <v>32</v>
      </c>
      <c r="C49" s="47">
        <v>2530.3000000000002</v>
      </c>
      <c r="D49" s="47">
        <v>2530.3000000000002</v>
      </c>
      <c r="E49" s="47">
        <v>2446.6999999999998</v>
      </c>
      <c r="F49" s="26"/>
      <c r="G49" s="26"/>
      <c r="H49" s="26"/>
      <c r="I49" s="26"/>
      <c r="J49" s="26"/>
      <c r="K49" s="27">
        <f t="shared" si="0"/>
        <v>96.7</v>
      </c>
    </row>
    <row r="50" spans="1:11" ht="72" customHeight="1" x14ac:dyDescent="0.25">
      <c r="A50" s="56" t="s">
        <v>4</v>
      </c>
      <c r="B50" s="48"/>
      <c r="C50" s="47">
        <v>316.60000000000002</v>
      </c>
      <c r="D50" s="47">
        <v>316.60000000000002</v>
      </c>
      <c r="E50" s="47">
        <v>316.60000000000002</v>
      </c>
      <c r="F50" s="26"/>
      <c r="G50" s="26"/>
      <c r="H50" s="26"/>
      <c r="I50" s="26"/>
      <c r="J50" s="26"/>
      <c r="K50" s="27">
        <f t="shared" si="0"/>
        <v>100</v>
      </c>
    </row>
    <row r="51" spans="1:11" ht="28.5" customHeight="1" x14ac:dyDescent="0.25">
      <c r="A51" s="28" t="s">
        <v>23</v>
      </c>
      <c r="B51" s="31"/>
      <c r="C51" s="47">
        <v>316.60000000000002</v>
      </c>
      <c r="D51" s="47">
        <v>316.60000000000002</v>
      </c>
      <c r="E51" s="47">
        <v>316.60000000000002</v>
      </c>
      <c r="F51" s="26"/>
      <c r="G51" s="26"/>
      <c r="H51" s="26"/>
      <c r="I51" s="26"/>
      <c r="J51" s="26"/>
      <c r="K51" s="27">
        <f>ROUND(E51/C51*100,1)</f>
        <v>100</v>
      </c>
    </row>
    <row r="52" spans="1:11" ht="27.75" customHeight="1" x14ac:dyDescent="0.25">
      <c r="A52" s="57" t="s">
        <v>25</v>
      </c>
      <c r="B52" s="40"/>
      <c r="C52" s="41"/>
      <c r="D52" s="41"/>
      <c r="E52" s="41"/>
      <c r="F52" s="42"/>
      <c r="G52" s="42"/>
      <c r="H52" s="42"/>
      <c r="I52" s="42"/>
      <c r="J52" s="42"/>
      <c r="K52" s="43"/>
    </row>
    <row r="53" spans="1:11" ht="22.5" customHeight="1" x14ac:dyDescent="0.25">
      <c r="A53" s="3" t="s">
        <v>38</v>
      </c>
      <c r="B53" s="31" t="s">
        <v>39</v>
      </c>
      <c r="C53" s="47">
        <v>66.099999999999994</v>
      </c>
      <c r="D53" s="47">
        <v>66.099999999999994</v>
      </c>
      <c r="E53" s="47">
        <v>66.099999999999994</v>
      </c>
      <c r="F53" s="26"/>
      <c r="G53" s="26"/>
      <c r="H53" s="26"/>
      <c r="I53" s="26"/>
      <c r="J53" s="26"/>
      <c r="K53" s="27">
        <f>ROUND(E53/C53*100,1)</f>
        <v>100</v>
      </c>
    </row>
    <row r="54" spans="1:11" ht="18.75" customHeight="1" x14ac:dyDescent="0.25">
      <c r="A54" s="3" t="s">
        <v>42</v>
      </c>
      <c r="B54" s="31" t="s">
        <v>43</v>
      </c>
      <c r="C54" s="47">
        <v>75.3</v>
      </c>
      <c r="D54" s="47">
        <v>75.3</v>
      </c>
      <c r="E54" s="47">
        <v>75.3</v>
      </c>
      <c r="F54" s="52">
        <v>21611.401000000002</v>
      </c>
      <c r="G54" s="26">
        <v>24574.339</v>
      </c>
      <c r="H54" s="26">
        <v>157460.88099999999</v>
      </c>
      <c r="I54" s="26">
        <v>1133.48</v>
      </c>
      <c r="J54" s="26">
        <v>17714.501</v>
      </c>
      <c r="K54" s="27">
        <f>ROUND(E54/C54*100,1)</f>
        <v>100</v>
      </c>
    </row>
    <row r="55" spans="1:11" ht="25.5" customHeight="1" x14ac:dyDescent="0.25">
      <c r="A55" s="33" t="s">
        <v>44</v>
      </c>
      <c r="B55" s="31" t="s">
        <v>45</v>
      </c>
      <c r="C55" s="47">
        <v>103.2</v>
      </c>
      <c r="D55" s="47">
        <v>103.2</v>
      </c>
      <c r="E55" s="47">
        <v>103.2</v>
      </c>
      <c r="F55" s="52">
        <v>115.934</v>
      </c>
      <c r="G55" s="26">
        <v>766.32299999999998</v>
      </c>
      <c r="H55" s="26"/>
      <c r="I55" s="26"/>
      <c r="J55" s="26"/>
      <c r="K55" s="27">
        <f>ROUND(E55/C55*100,1)</f>
        <v>100</v>
      </c>
    </row>
    <row r="56" spans="1:11" ht="27" hidden="1" customHeight="1" x14ac:dyDescent="0.25">
      <c r="A56" s="3" t="s">
        <v>46</v>
      </c>
      <c r="B56" s="31" t="s">
        <v>47</v>
      </c>
      <c r="C56" s="47"/>
      <c r="D56" s="47"/>
      <c r="E56" s="47"/>
      <c r="F56" s="52">
        <v>94.393000000000001</v>
      </c>
      <c r="G56" s="26">
        <v>2070.1210000000001</v>
      </c>
      <c r="H56" s="26"/>
      <c r="I56" s="26"/>
      <c r="J56" s="26"/>
      <c r="K56" s="27" t="e">
        <f>ROUND(E56/C56*100,1)</f>
        <v>#DIV/0!</v>
      </c>
    </row>
    <row r="57" spans="1:11" ht="20.25" customHeight="1" x14ac:dyDescent="0.25">
      <c r="A57" s="33" t="s">
        <v>26</v>
      </c>
      <c r="B57" s="31" t="s">
        <v>27</v>
      </c>
      <c r="C57" s="47">
        <v>72</v>
      </c>
      <c r="D57" s="47">
        <v>72</v>
      </c>
      <c r="E57" s="47">
        <v>72</v>
      </c>
      <c r="F57" s="26"/>
      <c r="G57" s="26"/>
      <c r="H57" s="26"/>
      <c r="I57" s="26"/>
      <c r="J57" s="26"/>
      <c r="K57" s="27">
        <f>ROUND(E57/C57*100,1)</f>
        <v>100</v>
      </c>
    </row>
    <row r="58" spans="1:11" ht="50.25" customHeight="1" x14ac:dyDescent="0.25">
      <c r="A58" s="58" t="s">
        <v>5</v>
      </c>
      <c r="B58" s="48"/>
      <c r="C58" s="49">
        <v>1090.7</v>
      </c>
      <c r="D58" s="49">
        <v>1090.7</v>
      </c>
      <c r="E58" s="49">
        <v>950.7</v>
      </c>
      <c r="F58" s="26"/>
      <c r="G58" s="26"/>
      <c r="H58" s="26"/>
      <c r="I58" s="26"/>
      <c r="J58" s="26"/>
      <c r="K58" s="27">
        <f t="shared" si="0"/>
        <v>87.2</v>
      </c>
    </row>
    <row r="59" spans="1:11" ht="29.25" hidden="1" customHeight="1" x14ac:dyDescent="0.25">
      <c r="A59" s="28" t="s">
        <v>22</v>
      </c>
      <c r="B59" s="31"/>
      <c r="C59" s="47"/>
      <c r="D59" s="47"/>
      <c r="E59" s="47"/>
      <c r="F59" s="52">
        <v>97.861999999999995</v>
      </c>
      <c r="G59" s="26">
        <v>1521.2070000000001</v>
      </c>
      <c r="H59" s="26"/>
      <c r="I59" s="26"/>
      <c r="J59" s="26"/>
      <c r="K59" s="27" t="e">
        <f>ROUND(E59/C59*100,1)</f>
        <v>#DIV/0!</v>
      </c>
    </row>
    <row r="60" spans="1:11" ht="33" hidden="1" customHeight="1" x14ac:dyDescent="0.25">
      <c r="A60" s="28" t="s">
        <v>50</v>
      </c>
      <c r="B60" s="31"/>
      <c r="C60" s="47"/>
      <c r="D60" s="47"/>
      <c r="E60" s="47"/>
      <c r="F60" s="26"/>
      <c r="G60" s="26"/>
      <c r="H60" s="26"/>
      <c r="I60" s="26"/>
      <c r="J60" s="26"/>
      <c r="K60" s="27" t="e">
        <f>ROUND(E60/C60*100,1)</f>
        <v>#DIV/0!</v>
      </c>
    </row>
    <row r="61" spans="1:11" ht="33" customHeight="1" x14ac:dyDescent="0.25">
      <c r="A61" s="28" t="s">
        <v>23</v>
      </c>
      <c r="B61" s="31"/>
      <c r="C61" s="47">
        <v>1090.7</v>
      </c>
      <c r="D61" s="47">
        <v>1090.7</v>
      </c>
      <c r="E61" s="47">
        <v>950.7</v>
      </c>
      <c r="F61" s="26"/>
      <c r="G61" s="26"/>
      <c r="H61" s="26"/>
      <c r="I61" s="26"/>
      <c r="J61" s="26"/>
      <c r="K61" s="27">
        <f>ROUND(E61/C61*100,1)</f>
        <v>87.2</v>
      </c>
    </row>
    <row r="62" spans="1:11" ht="27.75" customHeight="1" x14ac:dyDescent="0.25">
      <c r="A62" s="39" t="s">
        <v>25</v>
      </c>
      <c r="B62" s="40"/>
      <c r="C62" s="41"/>
      <c r="D62" s="41"/>
      <c r="E62" s="41"/>
      <c r="F62" s="42"/>
      <c r="G62" s="42"/>
      <c r="H62" s="42"/>
      <c r="I62" s="42"/>
      <c r="J62" s="42"/>
      <c r="K62" s="43"/>
    </row>
    <row r="63" spans="1:11" ht="22.5" customHeight="1" x14ac:dyDescent="0.25">
      <c r="A63" s="3" t="s">
        <v>38</v>
      </c>
      <c r="B63" s="31" t="s">
        <v>39</v>
      </c>
      <c r="C63" s="47">
        <v>100</v>
      </c>
      <c r="D63" s="47">
        <v>100</v>
      </c>
      <c r="E63" s="47">
        <v>100</v>
      </c>
      <c r="F63" s="26"/>
      <c r="G63" s="26"/>
      <c r="H63" s="26"/>
      <c r="I63" s="26"/>
      <c r="J63" s="26"/>
      <c r="K63" s="27">
        <f>ROUND(E63/C63*100,1)</f>
        <v>100</v>
      </c>
    </row>
    <row r="64" spans="1:11" ht="18.75" customHeight="1" x14ac:dyDescent="0.25">
      <c r="A64" s="3" t="s">
        <v>51</v>
      </c>
      <c r="B64" s="31" t="s">
        <v>52</v>
      </c>
      <c r="C64" s="47">
        <v>701.5</v>
      </c>
      <c r="D64" s="47">
        <v>701.5</v>
      </c>
      <c r="E64" s="47">
        <v>701.5</v>
      </c>
      <c r="F64" s="52">
        <v>21611.401000000002</v>
      </c>
      <c r="G64" s="26">
        <v>24574.339</v>
      </c>
      <c r="H64" s="26">
        <v>157460.88099999999</v>
      </c>
      <c r="I64" s="26">
        <v>1133.48</v>
      </c>
      <c r="J64" s="26">
        <v>17714.501</v>
      </c>
      <c r="K64" s="27">
        <f>ROUND(E64/C64*100,1)</f>
        <v>100</v>
      </c>
    </row>
    <row r="65" spans="1:11" ht="20.25" customHeight="1" x14ac:dyDescent="0.25">
      <c r="A65" s="3" t="s">
        <v>53</v>
      </c>
      <c r="B65" s="31" t="s">
        <v>54</v>
      </c>
      <c r="C65" s="47">
        <v>289.2</v>
      </c>
      <c r="D65" s="47">
        <v>289.2</v>
      </c>
      <c r="E65" s="47">
        <v>149.19999999999999</v>
      </c>
      <c r="F65" s="26"/>
      <c r="G65" s="26"/>
      <c r="H65" s="26"/>
      <c r="I65" s="26"/>
      <c r="J65" s="26"/>
      <c r="K65" s="27">
        <f t="shared" si="0"/>
        <v>51.6</v>
      </c>
    </row>
    <row r="66" spans="1:11" ht="18.75" hidden="1" customHeight="1" x14ac:dyDescent="0.25">
      <c r="A66" s="3" t="s">
        <v>55</v>
      </c>
      <c r="B66" s="31" t="s">
        <v>56</v>
      </c>
      <c r="C66" s="47"/>
      <c r="D66" s="47"/>
      <c r="E66" s="47"/>
      <c r="F66" s="59">
        <v>94.8</v>
      </c>
      <c r="G66" s="26">
        <v>1082.1990000000001</v>
      </c>
      <c r="H66" s="26">
        <v>134.32</v>
      </c>
      <c r="I66" s="26"/>
      <c r="J66" s="26"/>
      <c r="K66" s="27" t="e">
        <f t="shared" si="0"/>
        <v>#DIV/0!</v>
      </c>
    </row>
    <row r="67" spans="1:11" ht="64.5" customHeight="1" x14ac:dyDescent="0.25">
      <c r="A67" s="10" t="s">
        <v>6</v>
      </c>
      <c r="B67" s="48"/>
      <c r="C67" s="60">
        <f>SUM(C68:C71)</f>
        <v>2436.7999999999997</v>
      </c>
      <c r="D67" s="60">
        <f>SUM(D68:D71)</f>
        <v>2436.7999999999997</v>
      </c>
      <c r="E67" s="60">
        <f>SUM(E68:E71)</f>
        <v>2406.7999999999997</v>
      </c>
      <c r="F67" s="26"/>
      <c r="G67" s="26"/>
      <c r="H67" s="26"/>
      <c r="I67" s="26"/>
      <c r="J67" s="26"/>
      <c r="K67" s="27">
        <f t="shared" si="0"/>
        <v>98.8</v>
      </c>
    </row>
    <row r="68" spans="1:11" ht="31.5" customHeight="1" x14ac:dyDescent="0.25">
      <c r="A68" s="28" t="s">
        <v>21</v>
      </c>
      <c r="B68" s="29"/>
      <c r="C68" s="47">
        <v>163.1</v>
      </c>
      <c r="D68" s="47">
        <v>163.1</v>
      </c>
      <c r="E68" s="47">
        <v>163.1</v>
      </c>
      <c r="F68" s="26"/>
      <c r="G68" s="26"/>
      <c r="H68" s="26"/>
      <c r="I68" s="26"/>
      <c r="J68" s="26"/>
      <c r="K68" s="27">
        <f>ROUND(E68/C68*100,1)</f>
        <v>100</v>
      </c>
    </row>
    <row r="69" spans="1:11" ht="27" customHeight="1" x14ac:dyDescent="0.25">
      <c r="A69" s="28" t="s">
        <v>22</v>
      </c>
      <c r="B69" s="31"/>
      <c r="C69" s="47">
        <v>174.6</v>
      </c>
      <c r="D69" s="47">
        <v>174.6</v>
      </c>
      <c r="E69" s="47">
        <v>174.6</v>
      </c>
      <c r="F69" s="26"/>
      <c r="G69" s="26"/>
      <c r="H69" s="26"/>
      <c r="I69" s="26"/>
      <c r="J69" s="26"/>
      <c r="K69" s="27">
        <f>ROUND(E69/C69*100,1)</f>
        <v>100</v>
      </c>
    </row>
    <row r="70" spans="1:11" ht="26.25" customHeight="1" x14ac:dyDescent="0.25">
      <c r="A70" s="28" t="s">
        <v>23</v>
      </c>
      <c r="B70" s="36"/>
      <c r="C70" s="47">
        <v>2099.1</v>
      </c>
      <c r="D70" s="47">
        <v>2099.1</v>
      </c>
      <c r="E70" s="47">
        <v>2069.1</v>
      </c>
      <c r="F70" s="26"/>
      <c r="G70" s="26"/>
      <c r="H70" s="26"/>
      <c r="I70" s="26"/>
      <c r="J70" s="26"/>
      <c r="K70" s="38">
        <f>ROUND(E70/C70*100,1)</f>
        <v>98.6</v>
      </c>
    </row>
    <row r="71" spans="1:11" ht="21.75" customHeight="1" x14ac:dyDescent="0.25">
      <c r="A71" s="33" t="s">
        <v>24</v>
      </c>
      <c r="B71" s="31"/>
      <c r="C71" s="47"/>
      <c r="D71" s="47"/>
      <c r="E71" s="47"/>
      <c r="F71" s="26"/>
      <c r="G71" s="26"/>
      <c r="H71" s="26"/>
      <c r="I71" s="26"/>
      <c r="J71" s="26"/>
      <c r="K71" s="61" t="e">
        <f>ROUND(E71/C71*100,1)</f>
        <v>#DIV/0!</v>
      </c>
    </row>
    <row r="72" spans="1:11" ht="34.5" customHeight="1" x14ac:dyDescent="0.25">
      <c r="A72" s="39" t="s">
        <v>25</v>
      </c>
      <c r="B72" s="40"/>
      <c r="C72" s="41"/>
      <c r="D72" s="41"/>
      <c r="E72" s="41"/>
      <c r="F72" s="42"/>
      <c r="G72" s="42"/>
      <c r="H72" s="42"/>
      <c r="I72" s="42"/>
      <c r="J72" s="42"/>
      <c r="K72" s="43"/>
    </row>
    <row r="73" spans="1:11" ht="21.75" customHeight="1" x14ac:dyDescent="0.25">
      <c r="A73" s="33" t="s">
        <v>57</v>
      </c>
      <c r="B73" s="44" t="s">
        <v>58</v>
      </c>
      <c r="C73" s="47">
        <v>1737.5</v>
      </c>
      <c r="D73" s="47">
        <v>1737.5</v>
      </c>
      <c r="E73" s="47">
        <v>1707.5</v>
      </c>
      <c r="F73" s="26"/>
      <c r="G73" s="26"/>
      <c r="H73" s="26"/>
      <c r="I73" s="26"/>
      <c r="J73" s="26"/>
      <c r="K73" s="27">
        <f>ROUND(E73/C73*100,1)</f>
        <v>98.3</v>
      </c>
    </row>
    <row r="74" spans="1:11" ht="25.5" hidden="1" customHeight="1" x14ac:dyDescent="0.25">
      <c r="A74" s="33" t="s">
        <v>44</v>
      </c>
      <c r="B74" s="31" t="s">
        <v>45</v>
      </c>
      <c r="C74" s="47"/>
      <c r="D74" s="47"/>
      <c r="E74" s="47"/>
      <c r="F74" s="52">
        <v>115.934</v>
      </c>
      <c r="G74" s="26">
        <v>766.32299999999998</v>
      </c>
      <c r="H74" s="26"/>
      <c r="I74" s="26"/>
      <c r="J74" s="26"/>
      <c r="K74" s="27" t="e">
        <f>ROUND(E74/C74*100,1)</f>
        <v>#DIV/0!</v>
      </c>
    </row>
    <row r="75" spans="1:11" ht="32.25" customHeight="1" x14ac:dyDescent="0.25">
      <c r="A75" s="4" t="s">
        <v>31</v>
      </c>
      <c r="B75" s="31" t="s">
        <v>32</v>
      </c>
      <c r="C75" s="47">
        <v>699.3</v>
      </c>
      <c r="D75" s="47">
        <v>699.3</v>
      </c>
      <c r="E75" s="47">
        <v>699.3</v>
      </c>
      <c r="F75" s="26"/>
      <c r="G75" s="26"/>
      <c r="H75" s="26"/>
      <c r="I75" s="26"/>
      <c r="J75" s="26"/>
      <c r="K75" s="27">
        <f t="shared" si="0"/>
        <v>100</v>
      </c>
    </row>
    <row r="76" spans="1:11" ht="27" customHeight="1" x14ac:dyDescent="0.25">
      <c r="A76" s="28" t="s">
        <v>28</v>
      </c>
      <c r="B76" s="31"/>
      <c r="C76" s="47">
        <v>163.1</v>
      </c>
      <c r="D76" s="47">
        <v>163.1</v>
      </c>
      <c r="E76" s="47">
        <v>163.1</v>
      </c>
      <c r="F76" s="26"/>
      <c r="G76" s="26"/>
      <c r="H76" s="26"/>
      <c r="I76" s="26"/>
      <c r="J76" s="26"/>
      <c r="K76" s="27">
        <f>ROUND(E76/C76*100,1)</f>
        <v>100</v>
      </c>
    </row>
    <row r="77" spans="1:11" ht="26.25" customHeight="1" x14ac:dyDescent="0.25">
      <c r="A77" s="33" t="s">
        <v>24</v>
      </c>
      <c r="B77" s="31"/>
      <c r="C77" s="47"/>
      <c r="D77" s="47"/>
      <c r="E77" s="47"/>
      <c r="F77" s="26"/>
      <c r="G77" s="26"/>
      <c r="H77" s="26"/>
      <c r="I77" s="26"/>
      <c r="J77" s="26"/>
      <c r="K77" s="61" t="e">
        <f>ROUND(E77/C77*100,1)</f>
        <v>#DIV/0!</v>
      </c>
    </row>
    <row r="78" spans="1:11" ht="65.25" customHeight="1" x14ac:dyDescent="0.25">
      <c r="A78" s="6" t="s">
        <v>59</v>
      </c>
      <c r="B78" s="48"/>
      <c r="C78" s="62">
        <f>SUM(C80:C81)</f>
        <v>22573.5</v>
      </c>
      <c r="D78" s="62">
        <f>SUM(D80:D81)</f>
        <v>22573.5</v>
      </c>
      <c r="E78" s="62">
        <f>SUM(E80:E81)</f>
        <v>22175.1</v>
      </c>
      <c r="F78" s="26"/>
      <c r="G78" s="26"/>
      <c r="H78" s="26"/>
      <c r="I78" s="26"/>
      <c r="J78" s="26"/>
      <c r="K78" s="27">
        <f t="shared" si="0"/>
        <v>98.2</v>
      </c>
    </row>
    <row r="79" spans="1:11" ht="27" hidden="1" customHeight="1" x14ac:dyDescent="0.25">
      <c r="A79" s="63" t="s">
        <v>28</v>
      </c>
      <c r="B79" s="31"/>
      <c r="C79" s="47"/>
      <c r="D79" s="47"/>
      <c r="E79" s="47"/>
      <c r="F79" s="26"/>
      <c r="G79" s="26"/>
      <c r="H79" s="26"/>
      <c r="I79" s="26"/>
      <c r="J79" s="26"/>
      <c r="K79" s="27" t="e">
        <f>ROUND(E79/C79*100,1)</f>
        <v>#DIV/0!</v>
      </c>
    </row>
    <row r="80" spans="1:11" ht="27" hidden="1" customHeight="1" x14ac:dyDescent="0.25">
      <c r="A80" s="63" t="s">
        <v>22</v>
      </c>
      <c r="B80" s="31"/>
      <c r="C80" s="47"/>
      <c r="D80" s="47"/>
      <c r="E80" s="47"/>
      <c r="F80" s="26"/>
      <c r="G80" s="26"/>
      <c r="H80" s="26"/>
      <c r="I80" s="26"/>
      <c r="J80" s="26"/>
      <c r="K80" s="27" t="e">
        <f t="shared" si="0"/>
        <v>#DIV/0!</v>
      </c>
    </row>
    <row r="81" spans="1:11" ht="26.25" customHeight="1" x14ac:dyDescent="0.25">
      <c r="A81" s="63" t="s">
        <v>23</v>
      </c>
      <c r="B81" s="36"/>
      <c r="C81" s="47">
        <v>22573.5</v>
      </c>
      <c r="D81" s="47">
        <v>22573.5</v>
      </c>
      <c r="E81" s="47">
        <v>22175.1</v>
      </c>
      <c r="F81" s="26"/>
      <c r="G81" s="26"/>
      <c r="H81" s="26"/>
      <c r="I81" s="26"/>
      <c r="J81" s="26"/>
      <c r="K81" s="38">
        <f t="shared" si="0"/>
        <v>98.2</v>
      </c>
    </row>
    <row r="82" spans="1:11" ht="34.5" customHeight="1" x14ac:dyDescent="0.25">
      <c r="A82" s="64" t="s">
        <v>25</v>
      </c>
      <c r="B82" s="40"/>
      <c r="C82" s="41"/>
      <c r="D82" s="41"/>
      <c r="E82" s="41"/>
      <c r="F82" s="42"/>
      <c r="G82" s="42"/>
      <c r="H82" s="42"/>
      <c r="I82" s="42"/>
      <c r="J82" s="42"/>
      <c r="K82" s="43"/>
    </row>
    <row r="83" spans="1:11" ht="21.75" hidden="1" customHeight="1" x14ac:dyDescent="0.25">
      <c r="A83" s="8" t="s">
        <v>60</v>
      </c>
      <c r="B83" s="44" t="s">
        <v>61</v>
      </c>
      <c r="C83" s="47"/>
      <c r="D83" s="47"/>
      <c r="E83" s="47"/>
      <c r="F83" s="26"/>
      <c r="G83" s="26"/>
      <c r="H83" s="26"/>
      <c r="I83" s="26"/>
      <c r="J83" s="26"/>
      <c r="K83" s="27" t="e">
        <f>ROUND(E83/C83*100,1)</f>
        <v>#DIV/0!</v>
      </c>
    </row>
    <row r="84" spans="1:11" ht="27.75" customHeight="1" x14ac:dyDescent="0.25">
      <c r="A84" s="12" t="s">
        <v>62</v>
      </c>
      <c r="B84" s="31" t="s">
        <v>63</v>
      </c>
      <c r="C84" s="47">
        <v>22573.5</v>
      </c>
      <c r="D84" s="47">
        <v>22573.5</v>
      </c>
      <c r="E84" s="47">
        <v>22175.1</v>
      </c>
      <c r="F84" s="26"/>
      <c r="G84" s="26"/>
      <c r="H84" s="26"/>
      <c r="I84" s="26"/>
      <c r="J84" s="26"/>
      <c r="K84" s="27">
        <f>ROUND(E84/C84*100,1)</f>
        <v>98.2</v>
      </c>
    </row>
    <row r="85" spans="1:11" ht="27" hidden="1" customHeight="1" x14ac:dyDescent="0.25">
      <c r="A85" s="63" t="s">
        <v>28</v>
      </c>
      <c r="B85" s="31"/>
      <c r="C85" s="47"/>
      <c r="D85" s="47"/>
      <c r="E85" s="47"/>
      <c r="F85" s="26"/>
      <c r="G85" s="26"/>
      <c r="H85" s="26"/>
      <c r="I85" s="26"/>
      <c r="J85" s="26"/>
      <c r="K85" s="27" t="e">
        <f>ROUND(E85/C85*100,1)</f>
        <v>#DIV/0!</v>
      </c>
    </row>
    <row r="86" spans="1:11" ht="39" customHeight="1" x14ac:dyDescent="0.25">
      <c r="A86" s="11" t="s">
        <v>7</v>
      </c>
      <c r="B86" s="48"/>
      <c r="C86" s="62">
        <v>62.5</v>
      </c>
      <c r="D86" s="62">
        <v>62.5</v>
      </c>
      <c r="E86" s="62">
        <v>62.3</v>
      </c>
      <c r="F86" s="26"/>
      <c r="G86" s="26"/>
      <c r="H86" s="26"/>
      <c r="I86" s="26"/>
      <c r="J86" s="26"/>
      <c r="K86" s="27">
        <f>ROUND(E86/C86*100,1)</f>
        <v>99.7</v>
      </c>
    </row>
    <row r="87" spans="1:11" ht="26.25" customHeight="1" x14ac:dyDescent="0.25">
      <c r="A87" s="28" t="s">
        <v>23</v>
      </c>
      <c r="B87" s="36"/>
      <c r="C87" s="47">
        <v>62.5</v>
      </c>
      <c r="D87" s="47">
        <v>62.5</v>
      </c>
      <c r="E87" s="47">
        <v>62.3</v>
      </c>
      <c r="F87" s="26"/>
      <c r="G87" s="26"/>
      <c r="H87" s="26"/>
      <c r="I87" s="26"/>
      <c r="J87" s="26"/>
      <c r="K87" s="38">
        <f>ROUND(E87/C87*100,1)</f>
        <v>99.7</v>
      </c>
    </row>
    <row r="88" spans="1:11" ht="34.5" customHeight="1" x14ac:dyDescent="0.25">
      <c r="A88" s="39" t="s">
        <v>25</v>
      </c>
      <c r="B88" s="40"/>
      <c r="C88" s="41"/>
      <c r="D88" s="41"/>
      <c r="E88" s="41"/>
      <c r="F88" s="42"/>
      <c r="G88" s="42"/>
      <c r="H88" s="42"/>
      <c r="I88" s="42"/>
      <c r="J88" s="42"/>
      <c r="K88" s="43"/>
    </row>
    <row r="89" spans="1:11" ht="21.75" customHeight="1" x14ac:dyDescent="0.25">
      <c r="A89" s="33" t="s">
        <v>38</v>
      </c>
      <c r="B89" s="44" t="s">
        <v>39</v>
      </c>
      <c r="C89" s="47">
        <v>62.5</v>
      </c>
      <c r="D89" s="47">
        <v>62.5</v>
      </c>
      <c r="E89" s="47">
        <v>62.3</v>
      </c>
      <c r="F89" s="26"/>
      <c r="G89" s="26"/>
      <c r="H89" s="26"/>
      <c r="I89" s="26"/>
      <c r="J89" s="26"/>
      <c r="K89" s="27">
        <f>ROUND(E89/C89*100,1)</f>
        <v>99.7</v>
      </c>
    </row>
    <row r="90" spans="1:11" ht="48" customHeight="1" x14ac:dyDescent="0.25">
      <c r="A90" s="6" t="s">
        <v>64</v>
      </c>
      <c r="B90" s="48"/>
      <c r="C90" s="49">
        <f>SUM(C91:C92)</f>
        <v>837.2</v>
      </c>
      <c r="D90" s="49">
        <f>SUM(D91:D92)</f>
        <v>837.2</v>
      </c>
      <c r="E90" s="49">
        <f>SUM(E91:E92)</f>
        <v>837.2</v>
      </c>
      <c r="F90" s="26"/>
      <c r="G90" s="26"/>
      <c r="H90" s="26"/>
      <c r="I90" s="26"/>
      <c r="J90" s="26"/>
      <c r="K90" s="27">
        <f>ROUND(E90/C90*100,1)</f>
        <v>100</v>
      </c>
    </row>
    <row r="91" spans="1:11" ht="27" customHeight="1" x14ac:dyDescent="0.25">
      <c r="A91" s="28" t="s">
        <v>22</v>
      </c>
      <c r="B91" s="31"/>
      <c r="C91" s="47">
        <v>276.60000000000002</v>
      </c>
      <c r="D91" s="47">
        <v>276.60000000000002</v>
      </c>
      <c r="E91" s="47">
        <v>276.60000000000002</v>
      </c>
      <c r="F91" s="26"/>
      <c r="G91" s="26"/>
      <c r="H91" s="26"/>
      <c r="I91" s="26"/>
      <c r="J91" s="26"/>
      <c r="K91" s="27">
        <f>ROUND(E91/C91*100,1)</f>
        <v>100</v>
      </c>
    </row>
    <row r="92" spans="1:11" ht="26.25" customHeight="1" x14ac:dyDescent="0.25">
      <c r="A92" s="28" t="s">
        <v>23</v>
      </c>
      <c r="B92" s="36"/>
      <c r="C92" s="47">
        <v>560.6</v>
      </c>
      <c r="D92" s="47">
        <v>560.6</v>
      </c>
      <c r="E92" s="47">
        <v>560.6</v>
      </c>
      <c r="F92" s="26"/>
      <c r="G92" s="26"/>
      <c r="H92" s="26"/>
      <c r="I92" s="26"/>
      <c r="J92" s="26"/>
      <c r="K92" s="38">
        <f>ROUND(E92/C92*100,1)</f>
        <v>100</v>
      </c>
    </row>
    <row r="93" spans="1:11" ht="34.5" customHeight="1" x14ac:dyDescent="0.25">
      <c r="A93" s="39" t="s">
        <v>25</v>
      </c>
      <c r="B93" s="40"/>
      <c r="C93" s="41"/>
      <c r="D93" s="41"/>
      <c r="E93" s="41"/>
      <c r="F93" s="42"/>
      <c r="G93" s="42"/>
      <c r="H93" s="42"/>
      <c r="I93" s="42"/>
      <c r="J93" s="42"/>
      <c r="K93" s="43"/>
    </row>
    <row r="94" spans="1:11" ht="54" customHeight="1" x14ac:dyDescent="0.25">
      <c r="A94" s="7" t="s">
        <v>34</v>
      </c>
      <c r="B94" s="44" t="s">
        <v>35</v>
      </c>
      <c r="C94" s="47">
        <v>837.2</v>
      </c>
      <c r="D94" s="47">
        <v>837.2</v>
      </c>
      <c r="E94" s="47">
        <v>837.2</v>
      </c>
      <c r="F94" s="26"/>
      <c r="G94" s="26"/>
      <c r="H94" s="26"/>
      <c r="I94" s="26"/>
      <c r="J94" s="26"/>
      <c r="K94" s="27">
        <f>ROUND(E94/C94*100,1)</f>
        <v>100</v>
      </c>
    </row>
    <row r="95" spans="1:11" ht="60" customHeight="1" x14ac:dyDescent="0.25">
      <c r="A95" s="13" t="s">
        <v>8</v>
      </c>
      <c r="B95" s="48"/>
      <c r="C95" s="49">
        <f>SUM(C100:C102)</f>
        <v>52612.1</v>
      </c>
      <c r="D95" s="49">
        <f>SUM(D100:D102)</f>
        <v>52612.1</v>
      </c>
      <c r="E95" s="49">
        <f>SUM(E100:E102)</f>
        <v>52604.299999999996</v>
      </c>
      <c r="F95" s="26"/>
      <c r="G95" s="26"/>
      <c r="H95" s="26"/>
      <c r="I95" s="26"/>
      <c r="J95" s="26"/>
      <c r="K95" s="27">
        <f>ROUND(E95/C95*100,1)</f>
        <v>100</v>
      </c>
    </row>
    <row r="96" spans="1:11" ht="27" customHeight="1" x14ac:dyDescent="0.25">
      <c r="A96" s="63" t="s">
        <v>22</v>
      </c>
      <c r="B96" s="31"/>
      <c r="C96" s="47">
        <v>35227.800000000003</v>
      </c>
      <c r="D96" s="47">
        <v>35227.800000000003</v>
      </c>
      <c r="E96" s="47">
        <v>35227.800000000003</v>
      </c>
      <c r="F96" s="26"/>
      <c r="G96" s="26"/>
      <c r="H96" s="26"/>
      <c r="I96" s="26"/>
      <c r="J96" s="26"/>
      <c r="K96" s="27">
        <f>ROUND(E96/C96*100,1)</f>
        <v>100</v>
      </c>
    </row>
    <row r="97" spans="1:11" ht="26.25" customHeight="1" x14ac:dyDescent="0.25">
      <c r="A97" s="28" t="s">
        <v>23</v>
      </c>
      <c r="B97" s="36"/>
      <c r="C97" s="47">
        <v>17384.3</v>
      </c>
      <c r="D97" s="47">
        <v>17384.3</v>
      </c>
      <c r="E97" s="47">
        <v>17376.5</v>
      </c>
      <c r="F97" s="26"/>
      <c r="G97" s="26"/>
      <c r="H97" s="26"/>
      <c r="I97" s="26"/>
      <c r="J97" s="26"/>
      <c r="K97" s="38">
        <f>ROUND(E97/C97*100,1)</f>
        <v>100</v>
      </c>
    </row>
    <row r="98" spans="1:11" ht="34.5" customHeight="1" x14ac:dyDescent="0.25">
      <c r="A98" s="39" t="s">
        <v>25</v>
      </c>
      <c r="B98" s="40"/>
      <c r="C98" s="41"/>
      <c r="D98" s="41"/>
      <c r="E98" s="41"/>
      <c r="F98" s="42"/>
      <c r="G98" s="42"/>
      <c r="H98" s="42"/>
      <c r="I98" s="42"/>
      <c r="J98" s="42"/>
      <c r="K98" s="43"/>
    </row>
    <row r="99" spans="1:11" ht="21.75" hidden="1" customHeight="1" x14ac:dyDescent="0.25">
      <c r="A99" s="33" t="s">
        <v>38</v>
      </c>
      <c r="B99" s="44" t="s">
        <v>39</v>
      </c>
      <c r="C99" s="47"/>
      <c r="D99" s="47"/>
      <c r="E99" s="47"/>
      <c r="F99" s="26"/>
      <c r="G99" s="26"/>
      <c r="H99" s="26"/>
      <c r="I99" s="26"/>
      <c r="J99" s="26"/>
      <c r="K99" s="27" t="e">
        <f t="shared" ref="K99:K105" si="4">ROUND(E99/C99*100,1)</f>
        <v>#DIV/0!</v>
      </c>
    </row>
    <row r="100" spans="1:11" ht="21.75" customHeight="1" x14ac:dyDescent="0.25">
      <c r="A100" s="33" t="s">
        <v>65</v>
      </c>
      <c r="B100" s="44" t="s">
        <v>66</v>
      </c>
      <c r="C100" s="47">
        <v>52582.1</v>
      </c>
      <c r="D100" s="47">
        <v>52582.1</v>
      </c>
      <c r="E100" s="47">
        <v>52581.1</v>
      </c>
      <c r="F100" s="26"/>
      <c r="G100" s="26"/>
      <c r="H100" s="26"/>
      <c r="I100" s="26"/>
      <c r="J100" s="26"/>
      <c r="K100" s="27">
        <f t="shared" si="4"/>
        <v>100</v>
      </c>
    </row>
    <row r="101" spans="1:11" ht="21.75" hidden="1" customHeight="1" x14ac:dyDescent="0.25">
      <c r="A101" s="33" t="s">
        <v>44</v>
      </c>
      <c r="B101" s="44" t="s">
        <v>45</v>
      </c>
      <c r="C101" s="47"/>
      <c r="D101" s="47"/>
      <c r="E101" s="47"/>
      <c r="F101" s="26"/>
      <c r="G101" s="26"/>
      <c r="H101" s="26"/>
      <c r="I101" s="26"/>
      <c r="J101" s="26"/>
      <c r="K101" s="27" t="e">
        <f>ROUND(E101/C101*100,1)</f>
        <v>#DIV/0!</v>
      </c>
    </row>
    <row r="102" spans="1:11" ht="21.75" customHeight="1" x14ac:dyDescent="0.25">
      <c r="A102" s="3" t="s">
        <v>46</v>
      </c>
      <c r="B102" s="44" t="s">
        <v>47</v>
      </c>
      <c r="C102" s="47">
        <v>30</v>
      </c>
      <c r="D102" s="47">
        <v>30</v>
      </c>
      <c r="E102" s="47">
        <v>23.2</v>
      </c>
      <c r="F102" s="26"/>
      <c r="G102" s="26"/>
      <c r="H102" s="26"/>
      <c r="I102" s="26"/>
      <c r="J102" s="26"/>
      <c r="K102" s="27">
        <f t="shared" si="4"/>
        <v>77.3</v>
      </c>
    </row>
    <row r="103" spans="1:11" ht="54" x14ac:dyDescent="0.25">
      <c r="A103" s="9" t="s">
        <v>67</v>
      </c>
      <c r="B103" s="48"/>
      <c r="C103" s="49">
        <f>SUM(C104:C105)</f>
        <v>5366.5</v>
      </c>
      <c r="D103" s="49">
        <f>SUM(D104:D105)</f>
        <v>5366.5</v>
      </c>
      <c r="E103" s="49">
        <f>SUM(E104:E105)</f>
        <v>5148.3</v>
      </c>
      <c r="F103" s="26"/>
      <c r="G103" s="26"/>
      <c r="H103" s="26"/>
      <c r="I103" s="26"/>
      <c r="J103" s="26"/>
      <c r="K103" s="27">
        <f t="shared" si="4"/>
        <v>95.9</v>
      </c>
    </row>
    <row r="104" spans="1:11" ht="26.25" customHeight="1" x14ac:dyDescent="0.25">
      <c r="A104" s="28" t="s">
        <v>23</v>
      </c>
      <c r="B104" s="36"/>
      <c r="C104" s="47">
        <v>5031.8</v>
      </c>
      <c r="D104" s="47">
        <v>5031.8</v>
      </c>
      <c r="E104" s="47">
        <v>4813.6000000000004</v>
      </c>
      <c r="F104" s="26"/>
      <c r="G104" s="26"/>
      <c r="H104" s="26"/>
      <c r="I104" s="26"/>
      <c r="J104" s="26"/>
      <c r="K104" s="61">
        <f t="shared" si="4"/>
        <v>95.7</v>
      </c>
    </row>
    <row r="105" spans="1:11" ht="26.25" customHeight="1" x14ac:dyDescent="0.25">
      <c r="A105" s="28" t="s">
        <v>22</v>
      </c>
      <c r="B105" s="36"/>
      <c r="C105" s="47">
        <v>334.7</v>
      </c>
      <c r="D105" s="47">
        <v>334.7</v>
      </c>
      <c r="E105" s="47">
        <v>334.7</v>
      </c>
      <c r="F105" s="26"/>
      <c r="G105" s="26"/>
      <c r="H105" s="26"/>
      <c r="I105" s="26"/>
      <c r="J105" s="26"/>
      <c r="K105" s="38">
        <f t="shared" si="4"/>
        <v>100</v>
      </c>
    </row>
    <row r="106" spans="1:11" ht="34.5" customHeight="1" x14ac:dyDescent="0.25">
      <c r="A106" s="39" t="s">
        <v>25</v>
      </c>
      <c r="B106" s="40"/>
      <c r="C106" s="41"/>
      <c r="D106" s="41"/>
      <c r="E106" s="41"/>
      <c r="F106" s="42"/>
      <c r="G106" s="42"/>
      <c r="H106" s="42"/>
      <c r="I106" s="42"/>
      <c r="J106" s="42"/>
      <c r="K106" s="43"/>
    </row>
    <row r="107" spans="1:11" ht="54" customHeight="1" x14ac:dyDescent="0.25">
      <c r="A107" s="7" t="s">
        <v>34</v>
      </c>
      <c r="B107" s="44" t="s">
        <v>35</v>
      </c>
      <c r="C107" s="47">
        <v>995.5</v>
      </c>
      <c r="D107" s="47">
        <v>995.5</v>
      </c>
      <c r="E107" s="47">
        <v>835.1</v>
      </c>
      <c r="F107" s="26"/>
      <c r="G107" s="26"/>
      <c r="H107" s="26"/>
      <c r="I107" s="26"/>
      <c r="J107" s="26"/>
      <c r="K107" s="27">
        <f t="shared" ref="K107:K112" si="5">ROUND(E107/C107*100,1)</f>
        <v>83.9</v>
      </c>
    </row>
    <row r="108" spans="1:11" ht="21.75" customHeight="1" x14ac:dyDescent="0.25">
      <c r="A108" s="3" t="s">
        <v>42</v>
      </c>
      <c r="B108" s="31" t="s">
        <v>43</v>
      </c>
      <c r="C108" s="47">
        <v>1897.2</v>
      </c>
      <c r="D108" s="47">
        <v>1897.2</v>
      </c>
      <c r="E108" s="47">
        <v>1889.8</v>
      </c>
      <c r="F108" s="26"/>
      <c r="G108" s="26"/>
      <c r="H108" s="26"/>
      <c r="I108" s="26"/>
      <c r="J108" s="26"/>
      <c r="K108" s="27">
        <f t="shared" si="5"/>
        <v>99.6</v>
      </c>
    </row>
    <row r="109" spans="1:11" ht="21.75" customHeight="1" x14ac:dyDescent="0.25">
      <c r="A109" s="33" t="s">
        <v>44</v>
      </c>
      <c r="B109" s="44" t="s">
        <v>45</v>
      </c>
      <c r="C109" s="47">
        <v>2420.8000000000002</v>
      </c>
      <c r="D109" s="47">
        <v>2420.8000000000002</v>
      </c>
      <c r="E109" s="47">
        <v>2370.4</v>
      </c>
      <c r="F109" s="26"/>
      <c r="G109" s="26"/>
      <c r="H109" s="26"/>
      <c r="I109" s="26"/>
      <c r="J109" s="26"/>
      <c r="K109" s="27">
        <f t="shared" si="5"/>
        <v>97.9</v>
      </c>
    </row>
    <row r="110" spans="1:11" ht="21.75" customHeight="1" x14ac:dyDescent="0.25">
      <c r="A110" s="3" t="s">
        <v>26</v>
      </c>
      <c r="B110" s="44" t="s">
        <v>27</v>
      </c>
      <c r="C110" s="47">
        <v>53</v>
      </c>
      <c r="D110" s="47">
        <v>53</v>
      </c>
      <c r="E110" s="47">
        <v>53</v>
      </c>
      <c r="F110" s="26"/>
      <c r="G110" s="26"/>
      <c r="H110" s="26"/>
      <c r="I110" s="26"/>
      <c r="J110" s="26"/>
      <c r="K110" s="27">
        <f t="shared" si="5"/>
        <v>100</v>
      </c>
    </row>
    <row r="111" spans="1:11" ht="27.75" x14ac:dyDescent="0.25">
      <c r="A111" s="13" t="s">
        <v>9</v>
      </c>
      <c r="B111" s="48"/>
      <c r="C111" s="49">
        <v>10</v>
      </c>
      <c r="D111" s="49">
        <v>10</v>
      </c>
      <c r="E111" s="49">
        <v>0</v>
      </c>
      <c r="F111" s="26"/>
      <c r="G111" s="26"/>
      <c r="H111" s="26"/>
      <c r="I111" s="26"/>
      <c r="J111" s="26"/>
      <c r="K111" s="27">
        <f t="shared" si="5"/>
        <v>0</v>
      </c>
    </row>
    <row r="112" spans="1:11" ht="26.25" customHeight="1" x14ac:dyDescent="0.25">
      <c r="A112" s="28" t="s">
        <v>23</v>
      </c>
      <c r="B112" s="36"/>
      <c r="C112" s="47">
        <v>10</v>
      </c>
      <c r="D112" s="47">
        <v>10</v>
      </c>
      <c r="E112" s="47">
        <v>0</v>
      </c>
      <c r="F112" s="26"/>
      <c r="G112" s="26"/>
      <c r="H112" s="26"/>
      <c r="I112" s="26"/>
      <c r="J112" s="26"/>
      <c r="K112" s="38">
        <f t="shared" si="5"/>
        <v>0</v>
      </c>
    </row>
    <row r="113" spans="1:11" ht="34.5" customHeight="1" x14ac:dyDescent="0.25">
      <c r="A113" s="39" t="s">
        <v>25</v>
      </c>
      <c r="B113" s="40"/>
      <c r="C113" s="41"/>
      <c r="D113" s="41"/>
      <c r="E113" s="41"/>
      <c r="F113" s="42"/>
      <c r="G113" s="42"/>
      <c r="H113" s="42"/>
      <c r="I113" s="42"/>
      <c r="J113" s="42"/>
      <c r="K113" s="43"/>
    </row>
    <row r="114" spans="1:11" ht="21.75" hidden="1" customHeight="1" x14ac:dyDescent="0.25">
      <c r="A114" s="33" t="s">
        <v>38</v>
      </c>
      <c r="B114" s="44" t="s">
        <v>39</v>
      </c>
      <c r="C114" s="47">
        <v>0</v>
      </c>
      <c r="D114" s="47">
        <v>0</v>
      </c>
      <c r="E114" s="47">
        <v>0</v>
      </c>
      <c r="F114" s="26"/>
      <c r="G114" s="26"/>
      <c r="H114" s="26"/>
      <c r="I114" s="26"/>
      <c r="J114" s="26"/>
      <c r="K114" s="27" t="e">
        <f t="shared" ref="K114:K119" si="6">ROUND(E114/C114*100,1)</f>
        <v>#DIV/0!</v>
      </c>
    </row>
    <row r="115" spans="1:11" ht="23.25" customHeight="1" x14ac:dyDescent="0.25">
      <c r="A115" s="7" t="s">
        <v>57</v>
      </c>
      <c r="B115" s="44" t="s">
        <v>58</v>
      </c>
      <c r="C115" s="47">
        <v>10</v>
      </c>
      <c r="D115" s="47">
        <v>10</v>
      </c>
      <c r="E115" s="47">
        <v>0</v>
      </c>
      <c r="F115" s="26"/>
      <c r="G115" s="26"/>
      <c r="H115" s="26"/>
      <c r="I115" s="26"/>
      <c r="J115" s="26"/>
      <c r="K115" s="27">
        <f t="shared" si="6"/>
        <v>0</v>
      </c>
    </row>
    <row r="116" spans="1:11" ht="45" customHeight="1" x14ac:dyDescent="0.25">
      <c r="A116" s="65" t="s">
        <v>10</v>
      </c>
      <c r="B116" s="66"/>
      <c r="C116" s="67">
        <f>SUM(C117:C119)</f>
        <v>6569.2</v>
      </c>
      <c r="D116" s="67">
        <f>SUM(D117:D119)</f>
        <v>6569.2</v>
      </c>
      <c r="E116" s="67">
        <f>SUM(E117:E119)</f>
        <v>6569.2</v>
      </c>
      <c r="F116" s="26"/>
      <c r="G116" s="26"/>
      <c r="H116" s="26"/>
      <c r="I116" s="26"/>
      <c r="J116" s="26"/>
      <c r="K116" s="27">
        <f t="shared" si="6"/>
        <v>100</v>
      </c>
    </row>
    <row r="117" spans="1:11" ht="31.5" customHeight="1" x14ac:dyDescent="0.25">
      <c r="A117" s="28" t="s">
        <v>21</v>
      </c>
      <c r="B117" s="29"/>
      <c r="C117" s="47">
        <v>5994.4</v>
      </c>
      <c r="D117" s="47">
        <v>5994.4</v>
      </c>
      <c r="E117" s="47">
        <v>5994.4</v>
      </c>
      <c r="F117" s="26"/>
      <c r="G117" s="26"/>
      <c r="H117" s="26"/>
      <c r="I117" s="26"/>
      <c r="J117" s="26"/>
      <c r="K117" s="27">
        <f t="shared" si="6"/>
        <v>100</v>
      </c>
    </row>
    <row r="118" spans="1:11" ht="27" customHeight="1" x14ac:dyDescent="0.25">
      <c r="A118" s="28" t="s">
        <v>22</v>
      </c>
      <c r="B118" s="31"/>
      <c r="C118" s="47">
        <v>451.2</v>
      </c>
      <c r="D118" s="47">
        <v>451.2</v>
      </c>
      <c r="E118" s="47">
        <v>451.2</v>
      </c>
      <c r="F118" s="26"/>
      <c r="G118" s="26"/>
      <c r="H118" s="26"/>
      <c r="I118" s="26"/>
      <c r="J118" s="26"/>
      <c r="K118" s="27">
        <f t="shared" si="6"/>
        <v>100</v>
      </c>
    </row>
    <row r="119" spans="1:11" ht="26.25" customHeight="1" x14ac:dyDescent="0.25">
      <c r="A119" s="28" t="s">
        <v>23</v>
      </c>
      <c r="B119" s="36"/>
      <c r="C119" s="47">
        <v>123.6</v>
      </c>
      <c r="D119" s="47">
        <v>123.6</v>
      </c>
      <c r="E119" s="47">
        <v>123.6</v>
      </c>
      <c r="F119" s="26"/>
      <c r="G119" s="26"/>
      <c r="H119" s="26"/>
      <c r="I119" s="26"/>
      <c r="J119" s="26"/>
      <c r="K119" s="38">
        <f t="shared" si="6"/>
        <v>100</v>
      </c>
    </row>
    <row r="120" spans="1:11" ht="31.5" hidden="1" customHeight="1" x14ac:dyDescent="0.25">
      <c r="A120" s="28" t="s">
        <v>21</v>
      </c>
      <c r="B120" s="29"/>
      <c r="C120" s="47"/>
      <c r="D120" s="47"/>
      <c r="E120" s="47"/>
      <c r="F120" s="26"/>
      <c r="G120" s="26"/>
      <c r="H120" s="26"/>
      <c r="I120" s="26"/>
      <c r="J120" s="26"/>
      <c r="K120" s="27" t="e">
        <f>ROUND(E120/C120*100,1)</f>
        <v>#DIV/0!</v>
      </c>
    </row>
    <row r="121" spans="1:11" ht="34.5" customHeight="1" x14ac:dyDescent="0.25">
      <c r="A121" s="39" t="s">
        <v>25</v>
      </c>
      <c r="B121" s="40"/>
      <c r="C121" s="41"/>
      <c r="D121" s="41"/>
      <c r="E121" s="41"/>
      <c r="F121" s="42"/>
      <c r="G121" s="42"/>
      <c r="H121" s="42"/>
      <c r="I121" s="42"/>
      <c r="J121" s="42"/>
      <c r="K121" s="43"/>
    </row>
    <row r="122" spans="1:11" ht="21.75" customHeight="1" x14ac:dyDescent="0.25">
      <c r="A122" s="33" t="s">
        <v>65</v>
      </c>
      <c r="B122" s="44" t="s">
        <v>66</v>
      </c>
      <c r="C122" s="47">
        <v>6569.2</v>
      </c>
      <c r="D122" s="47">
        <v>6569.2</v>
      </c>
      <c r="E122" s="47">
        <v>6569.2</v>
      </c>
      <c r="F122" s="26"/>
      <c r="G122" s="26"/>
      <c r="H122" s="26"/>
      <c r="I122" s="26"/>
      <c r="J122" s="26"/>
      <c r="K122" s="27">
        <f t="shared" ref="K122:K128" si="7">ROUND(E122/C122*100,1)</f>
        <v>100</v>
      </c>
    </row>
    <row r="123" spans="1:11" ht="27" customHeight="1" x14ac:dyDescent="0.25">
      <c r="A123" s="28" t="s">
        <v>28</v>
      </c>
      <c r="B123" s="31"/>
      <c r="C123" s="47">
        <v>5994.4</v>
      </c>
      <c r="D123" s="47">
        <v>5994.4</v>
      </c>
      <c r="E123" s="47">
        <v>5994.4</v>
      </c>
      <c r="F123" s="26"/>
      <c r="G123" s="26"/>
      <c r="H123" s="26"/>
      <c r="I123" s="26"/>
      <c r="J123" s="26"/>
      <c r="K123" s="27">
        <f t="shared" si="7"/>
        <v>100</v>
      </c>
    </row>
    <row r="124" spans="1:11" ht="21.75" hidden="1" customHeight="1" x14ac:dyDescent="0.25">
      <c r="A124" s="33" t="s">
        <v>51</v>
      </c>
      <c r="B124" s="44" t="s">
        <v>52</v>
      </c>
      <c r="C124" s="47"/>
      <c r="D124" s="47"/>
      <c r="E124" s="47"/>
      <c r="F124" s="26"/>
      <c r="G124" s="26"/>
      <c r="H124" s="26"/>
      <c r="I124" s="26"/>
      <c r="J124" s="26"/>
      <c r="K124" s="27" t="e">
        <f t="shared" si="7"/>
        <v>#DIV/0!</v>
      </c>
    </row>
    <row r="125" spans="1:11" ht="27" hidden="1" customHeight="1" x14ac:dyDescent="0.25">
      <c r="A125" s="28" t="s">
        <v>28</v>
      </c>
      <c r="B125" s="31"/>
      <c r="C125" s="54"/>
      <c r="D125" s="54"/>
      <c r="E125" s="54"/>
      <c r="F125" s="26"/>
      <c r="G125" s="26"/>
      <c r="H125" s="26"/>
      <c r="I125" s="26"/>
      <c r="J125" s="26"/>
      <c r="K125" s="27" t="e">
        <f t="shared" si="7"/>
        <v>#DIV/0!</v>
      </c>
    </row>
    <row r="126" spans="1:11" ht="36.75" customHeight="1" x14ac:dyDescent="0.25">
      <c r="A126" s="11" t="s">
        <v>11</v>
      </c>
      <c r="B126" s="48"/>
      <c r="C126" s="49">
        <f>SUM(C127:C128)</f>
        <v>504.1</v>
      </c>
      <c r="D126" s="49">
        <f>SUM(D127:D128)</f>
        <v>504.1</v>
      </c>
      <c r="E126" s="49">
        <f>SUM(E127:E128)</f>
        <v>501.2</v>
      </c>
      <c r="F126" s="26"/>
      <c r="G126" s="26"/>
      <c r="H126" s="26"/>
      <c r="I126" s="26"/>
      <c r="J126" s="26"/>
      <c r="K126" s="27">
        <f t="shared" si="7"/>
        <v>99.4</v>
      </c>
    </row>
    <row r="127" spans="1:11" ht="27" customHeight="1" x14ac:dyDescent="0.25">
      <c r="A127" s="28" t="s">
        <v>22</v>
      </c>
      <c r="B127" s="31"/>
      <c r="C127" s="47">
        <v>334.7</v>
      </c>
      <c r="D127" s="47">
        <v>334.7</v>
      </c>
      <c r="E127" s="47">
        <v>334.7</v>
      </c>
      <c r="F127" s="26"/>
      <c r="G127" s="26"/>
      <c r="H127" s="26"/>
      <c r="I127" s="26"/>
      <c r="J127" s="26"/>
      <c r="K127" s="27">
        <f t="shared" si="7"/>
        <v>100</v>
      </c>
    </row>
    <row r="128" spans="1:11" ht="26.25" customHeight="1" x14ac:dyDescent="0.25">
      <c r="A128" s="28" t="s">
        <v>23</v>
      </c>
      <c r="B128" s="36"/>
      <c r="C128" s="47">
        <v>169.4</v>
      </c>
      <c r="D128" s="47">
        <v>169.4</v>
      </c>
      <c r="E128" s="47">
        <v>166.5</v>
      </c>
      <c r="F128" s="26"/>
      <c r="G128" s="26"/>
      <c r="H128" s="26"/>
      <c r="I128" s="26"/>
      <c r="J128" s="26"/>
      <c r="K128" s="38">
        <f t="shared" si="7"/>
        <v>98.3</v>
      </c>
    </row>
    <row r="129" spans="1:11" ht="34.5" customHeight="1" x14ac:dyDescent="0.25">
      <c r="A129" s="39" t="s">
        <v>25</v>
      </c>
      <c r="B129" s="40"/>
      <c r="C129" s="41"/>
      <c r="D129" s="41"/>
      <c r="E129" s="41"/>
      <c r="F129" s="42"/>
      <c r="G129" s="42"/>
      <c r="H129" s="42"/>
      <c r="I129" s="42"/>
      <c r="J129" s="42"/>
      <c r="K129" s="43"/>
    </row>
    <row r="130" spans="1:11" ht="48.75" customHeight="1" x14ac:dyDescent="0.25">
      <c r="A130" s="7" t="s">
        <v>34</v>
      </c>
      <c r="B130" s="44" t="s">
        <v>35</v>
      </c>
      <c r="C130" s="47">
        <v>334.7</v>
      </c>
      <c r="D130" s="47">
        <v>334.7</v>
      </c>
      <c r="E130" s="47">
        <v>334.7</v>
      </c>
      <c r="F130" s="26"/>
      <c r="G130" s="26"/>
      <c r="H130" s="26"/>
      <c r="I130" s="26"/>
      <c r="J130" s="26"/>
      <c r="K130" s="27">
        <f t="shared" ref="K130:K136" si="8">ROUND(E130/C130*100,1)</f>
        <v>100</v>
      </c>
    </row>
    <row r="131" spans="1:11" ht="21.75" hidden="1" customHeight="1" x14ac:dyDescent="0.25">
      <c r="A131" s="33" t="s">
        <v>38</v>
      </c>
      <c r="B131" s="44" t="s">
        <v>39</v>
      </c>
      <c r="C131" s="47"/>
      <c r="D131" s="47"/>
      <c r="E131" s="47"/>
      <c r="F131" s="26"/>
      <c r="G131" s="26"/>
      <c r="H131" s="26"/>
      <c r="I131" s="26"/>
      <c r="J131" s="26"/>
      <c r="K131" s="27" t="e">
        <f t="shared" si="8"/>
        <v>#DIV/0!</v>
      </c>
    </row>
    <row r="132" spans="1:11" ht="23.25" customHeight="1" x14ac:dyDescent="0.25">
      <c r="A132" s="33" t="s">
        <v>44</v>
      </c>
      <c r="B132" s="44" t="s">
        <v>45</v>
      </c>
      <c r="C132" s="47">
        <v>169.4</v>
      </c>
      <c r="D132" s="47">
        <v>169.4</v>
      </c>
      <c r="E132" s="47">
        <v>166.5</v>
      </c>
      <c r="F132" s="26"/>
      <c r="G132" s="26"/>
      <c r="H132" s="26"/>
      <c r="I132" s="26"/>
      <c r="J132" s="26"/>
      <c r="K132" s="27">
        <f t="shared" si="8"/>
        <v>98.3</v>
      </c>
    </row>
    <row r="133" spans="1:11" ht="79.5" customHeight="1" x14ac:dyDescent="0.25">
      <c r="A133" s="6" t="s">
        <v>12</v>
      </c>
      <c r="B133" s="48"/>
      <c r="C133" s="49">
        <f>SUM(C135:C136)</f>
        <v>5541.5</v>
      </c>
      <c r="D133" s="49">
        <f>SUM(D135:D136)</f>
        <v>5541.5</v>
      </c>
      <c r="E133" s="49">
        <f>SUM(E135:E136)</f>
        <v>5535.1</v>
      </c>
      <c r="F133" s="26"/>
      <c r="G133" s="26"/>
      <c r="H133" s="26"/>
      <c r="I133" s="26"/>
      <c r="J133" s="26"/>
      <c r="K133" s="27">
        <f t="shared" si="8"/>
        <v>99.9</v>
      </c>
    </row>
    <row r="134" spans="1:11" ht="27" hidden="1" customHeight="1" x14ac:dyDescent="0.25">
      <c r="A134" s="63" t="s">
        <v>28</v>
      </c>
      <c r="B134" s="31"/>
      <c r="C134" s="47"/>
      <c r="D134" s="47"/>
      <c r="E134" s="47"/>
      <c r="F134" s="26"/>
      <c r="G134" s="26"/>
      <c r="H134" s="26"/>
      <c r="I134" s="26"/>
      <c r="J134" s="26"/>
      <c r="K134" s="27" t="e">
        <f t="shared" si="8"/>
        <v>#DIV/0!</v>
      </c>
    </row>
    <row r="135" spans="1:11" ht="27" customHeight="1" x14ac:dyDescent="0.25">
      <c r="A135" s="63" t="s">
        <v>22</v>
      </c>
      <c r="B135" s="31"/>
      <c r="C135" s="47">
        <v>2591.5</v>
      </c>
      <c r="D135" s="47">
        <v>2591.5</v>
      </c>
      <c r="E135" s="47">
        <v>2591.5</v>
      </c>
      <c r="F135" s="26"/>
      <c r="G135" s="26"/>
      <c r="H135" s="26"/>
      <c r="I135" s="26"/>
      <c r="J135" s="26"/>
      <c r="K135" s="27">
        <f t="shared" si="8"/>
        <v>100</v>
      </c>
    </row>
    <row r="136" spans="1:11" ht="26.25" customHeight="1" x14ac:dyDescent="0.25">
      <c r="A136" s="63" t="s">
        <v>23</v>
      </c>
      <c r="B136" s="36"/>
      <c r="C136" s="47">
        <v>2950</v>
      </c>
      <c r="D136" s="47">
        <v>2950</v>
      </c>
      <c r="E136" s="47">
        <v>2943.6</v>
      </c>
      <c r="F136" s="26"/>
      <c r="G136" s="26"/>
      <c r="H136" s="26"/>
      <c r="I136" s="26"/>
      <c r="J136" s="26"/>
      <c r="K136" s="38">
        <f t="shared" si="8"/>
        <v>99.8</v>
      </c>
    </row>
    <row r="137" spans="1:11" ht="34.5" customHeight="1" x14ac:dyDescent="0.25">
      <c r="A137" s="64" t="s">
        <v>25</v>
      </c>
      <c r="B137" s="40"/>
      <c r="C137" s="41"/>
      <c r="D137" s="41"/>
      <c r="E137" s="41"/>
      <c r="F137" s="42"/>
      <c r="G137" s="42"/>
      <c r="H137" s="42"/>
      <c r="I137" s="42"/>
      <c r="J137" s="42"/>
      <c r="K137" s="43"/>
    </row>
    <row r="138" spans="1:11" ht="21.75" customHeight="1" x14ac:dyDescent="0.25">
      <c r="A138" s="8" t="s">
        <v>60</v>
      </c>
      <c r="B138" s="44" t="s">
        <v>61</v>
      </c>
      <c r="C138" s="47">
        <v>5541.5</v>
      </c>
      <c r="D138" s="47">
        <v>5541.5</v>
      </c>
      <c r="E138" s="47">
        <v>5535.1</v>
      </c>
      <c r="F138" s="26"/>
      <c r="G138" s="26"/>
      <c r="H138" s="26"/>
      <c r="I138" s="26"/>
      <c r="J138" s="26"/>
      <c r="K138" s="27">
        <f>ROUND(E138/C138*100,1)</f>
        <v>99.9</v>
      </c>
    </row>
    <row r="139" spans="1:11" ht="27.75" hidden="1" customHeight="1" x14ac:dyDescent="0.25">
      <c r="A139" s="12" t="s">
        <v>62</v>
      </c>
      <c r="B139" s="31" t="s">
        <v>63</v>
      </c>
      <c r="C139" s="47"/>
      <c r="D139" s="47"/>
      <c r="E139" s="47"/>
      <c r="F139" s="26"/>
      <c r="G139" s="26"/>
      <c r="H139" s="26"/>
      <c r="I139" s="26"/>
      <c r="J139" s="26"/>
      <c r="K139" s="27" t="e">
        <f>ROUND(E139/C139*100,1)</f>
        <v>#DIV/0!</v>
      </c>
    </row>
    <row r="140" spans="1:11" ht="27" hidden="1" customHeight="1" x14ac:dyDescent="0.25">
      <c r="A140" s="63" t="s">
        <v>28</v>
      </c>
      <c r="B140" s="31"/>
      <c r="C140" s="47"/>
      <c r="D140" s="47"/>
      <c r="E140" s="47"/>
      <c r="F140" s="26"/>
      <c r="G140" s="26"/>
      <c r="H140" s="26"/>
      <c r="I140" s="26"/>
      <c r="J140" s="26"/>
      <c r="K140" s="27" t="e">
        <f>ROUND(E140/C140*100,1)</f>
        <v>#DIV/0!</v>
      </c>
    </row>
    <row r="141" spans="1:11" ht="44.25" customHeight="1" x14ac:dyDescent="0.25">
      <c r="A141" s="71" t="s">
        <v>13</v>
      </c>
      <c r="B141" s="73"/>
      <c r="C141" s="77">
        <f>SUM(C143)</f>
        <v>4419.1000000000004</v>
      </c>
      <c r="D141" s="77">
        <f>SUM(D143)</f>
        <v>4419.1000000000004</v>
      </c>
      <c r="E141" s="77">
        <f>SUM(E143)</f>
        <v>4127.3999999999996</v>
      </c>
      <c r="F141" s="26"/>
      <c r="G141" s="26"/>
      <c r="H141" s="26"/>
      <c r="I141" s="26"/>
      <c r="J141" s="26"/>
      <c r="K141" s="75">
        <f>ROUND(E141/C141*100,1)</f>
        <v>93.4</v>
      </c>
    </row>
    <row r="142" spans="1:11" ht="12" customHeight="1" x14ac:dyDescent="0.25">
      <c r="A142" s="72"/>
      <c r="B142" s="73"/>
      <c r="C142" s="78"/>
      <c r="D142" s="78"/>
      <c r="E142" s="78"/>
      <c r="F142" s="26"/>
      <c r="G142" s="26"/>
      <c r="H142" s="26"/>
      <c r="I142" s="26"/>
      <c r="J142" s="26"/>
      <c r="K142" s="76"/>
    </row>
    <row r="143" spans="1:11" ht="26.25" customHeight="1" x14ac:dyDescent="0.25">
      <c r="A143" s="28" t="s">
        <v>23</v>
      </c>
      <c r="B143" s="36"/>
      <c r="C143" s="47">
        <v>4419.1000000000004</v>
      </c>
      <c r="D143" s="47">
        <v>4419.1000000000004</v>
      </c>
      <c r="E143" s="47">
        <v>4127.3999999999996</v>
      </c>
      <c r="F143" s="26"/>
      <c r="G143" s="26"/>
      <c r="H143" s="26"/>
      <c r="I143" s="26"/>
      <c r="J143" s="26"/>
      <c r="K143" s="38">
        <f>ROUND(E143/C143*100,1)</f>
        <v>93.4</v>
      </c>
    </row>
    <row r="144" spans="1:11" ht="34.5" customHeight="1" x14ac:dyDescent="0.25">
      <c r="A144" s="39" t="s">
        <v>25</v>
      </c>
      <c r="B144" s="40"/>
      <c r="C144" s="41"/>
      <c r="D144" s="41"/>
      <c r="E144" s="41"/>
      <c r="F144" s="42"/>
      <c r="G144" s="42"/>
      <c r="H144" s="42"/>
      <c r="I144" s="42"/>
      <c r="J144" s="42"/>
      <c r="K144" s="43"/>
    </row>
    <row r="145" spans="1:11" ht="48.75" customHeight="1" x14ac:dyDescent="0.25">
      <c r="A145" s="7" t="s">
        <v>34</v>
      </c>
      <c r="B145" s="44" t="s">
        <v>35</v>
      </c>
      <c r="C145" s="47">
        <v>2261</v>
      </c>
      <c r="D145" s="47">
        <v>2261</v>
      </c>
      <c r="E145" s="47">
        <v>2119.6</v>
      </c>
      <c r="F145" s="26"/>
      <c r="G145" s="26"/>
      <c r="H145" s="26"/>
      <c r="I145" s="26"/>
      <c r="J145" s="26"/>
      <c r="K145" s="27">
        <f>ROUND(E145/C145*100,1)</f>
        <v>93.7</v>
      </c>
    </row>
    <row r="146" spans="1:11" ht="42" customHeight="1" x14ac:dyDescent="0.25">
      <c r="A146" s="33" t="s">
        <v>36</v>
      </c>
      <c r="B146" s="44" t="s">
        <v>37</v>
      </c>
      <c r="C146" s="47">
        <v>408.4</v>
      </c>
      <c r="D146" s="47">
        <v>408.4</v>
      </c>
      <c r="E146" s="47">
        <v>389.8</v>
      </c>
      <c r="F146" s="26"/>
      <c r="G146" s="26"/>
      <c r="H146" s="26"/>
      <c r="I146" s="26"/>
      <c r="J146" s="26"/>
      <c r="K146" s="27">
        <f>ROUND(E146/C146*100,1)</f>
        <v>95.4</v>
      </c>
    </row>
    <row r="147" spans="1:11" ht="35.25" customHeight="1" x14ac:dyDescent="0.25">
      <c r="A147" s="33" t="s">
        <v>38</v>
      </c>
      <c r="B147" s="44" t="s">
        <v>39</v>
      </c>
      <c r="C147" s="47">
        <v>1749.7</v>
      </c>
      <c r="D147" s="47">
        <v>1749.7</v>
      </c>
      <c r="E147" s="47">
        <v>1618</v>
      </c>
      <c r="F147" s="26"/>
      <c r="G147" s="26"/>
      <c r="H147" s="26"/>
      <c r="I147" s="26"/>
      <c r="J147" s="26"/>
      <c r="K147" s="27">
        <f>ROUND(E147/C147*100,1)</f>
        <v>92.5</v>
      </c>
    </row>
    <row r="148" spans="1:11" ht="45" hidden="1" customHeight="1" x14ac:dyDescent="0.25">
      <c r="A148" s="71" t="s">
        <v>14</v>
      </c>
      <c r="B148" s="73"/>
      <c r="C148" s="74"/>
      <c r="D148" s="74"/>
      <c r="E148" s="74"/>
      <c r="F148" s="26"/>
      <c r="G148" s="26"/>
      <c r="H148" s="26"/>
      <c r="I148" s="26"/>
      <c r="J148" s="26"/>
      <c r="K148" s="75" t="e">
        <f>ROUND(E148/C148*100,1)</f>
        <v>#DIV/0!</v>
      </c>
    </row>
    <row r="149" spans="1:11" ht="23.25" hidden="1" customHeight="1" x14ac:dyDescent="0.25">
      <c r="A149" s="72"/>
      <c r="B149" s="73"/>
      <c r="C149" s="74"/>
      <c r="D149" s="74"/>
      <c r="E149" s="74"/>
      <c r="F149" s="26"/>
      <c r="G149" s="26"/>
      <c r="H149" s="26"/>
      <c r="I149" s="26"/>
      <c r="J149" s="26"/>
      <c r="K149" s="76"/>
    </row>
    <row r="150" spans="1:11" ht="26.25" hidden="1" customHeight="1" x14ac:dyDescent="0.25">
      <c r="A150" s="28" t="s">
        <v>23</v>
      </c>
      <c r="B150" s="36"/>
      <c r="C150" s="47"/>
      <c r="D150" s="47"/>
      <c r="E150" s="47"/>
      <c r="F150" s="26"/>
      <c r="G150" s="26"/>
      <c r="H150" s="26"/>
      <c r="I150" s="26"/>
      <c r="J150" s="26"/>
      <c r="K150" s="38" t="e">
        <f>ROUND(E150/C150*100,1)</f>
        <v>#DIV/0!</v>
      </c>
    </row>
    <row r="151" spans="1:11" ht="34.5" hidden="1" customHeight="1" x14ac:dyDescent="0.25">
      <c r="A151" s="39" t="s">
        <v>25</v>
      </c>
      <c r="B151" s="40"/>
      <c r="C151" s="41"/>
      <c r="D151" s="41"/>
      <c r="E151" s="41"/>
      <c r="F151" s="42"/>
      <c r="G151" s="42"/>
      <c r="H151" s="42"/>
      <c r="I151" s="42"/>
      <c r="J151" s="42"/>
      <c r="K151" s="43"/>
    </row>
    <row r="152" spans="1:11" ht="18.75" hidden="1" customHeight="1" x14ac:dyDescent="0.25">
      <c r="A152" s="3" t="s">
        <v>42</v>
      </c>
      <c r="B152" s="31" t="s">
        <v>43</v>
      </c>
      <c r="C152" s="47"/>
      <c r="D152" s="47"/>
      <c r="E152" s="47"/>
      <c r="F152" s="52">
        <v>21611.401000000002</v>
      </c>
      <c r="G152" s="26">
        <v>24574.339</v>
      </c>
      <c r="H152" s="26">
        <v>157460.88099999999</v>
      </c>
      <c r="I152" s="26">
        <v>1133.48</v>
      </c>
      <c r="J152" s="26">
        <v>17714.501</v>
      </c>
      <c r="K152" s="27" t="e">
        <f>ROUND(E152/C152*100,1)</f>
        <v>#DIV/0!</v>
      </c>
    </row>
    <row r="153" spans="1:11" ht="25.5" hidden="1" customHeight="1" x14ac:dyDescent="0.25">
      <c r="A153" s="33" t="s">
        <v>44</v>
      </c>
      <c r="B153" s="31" t="s">
        <v>45</v>
      </c>
      <c r="C153" s="47"/>
      <c r="D153" s="47"/>
      <c r="E153" s="47"/>
      <c r="F153" s="52">
        <v>115.934</v>
      </c>
      <c r="G153" s="26">
        <v>766.32299999999998</v>
      </c>
      <c r="H153" s="26"/>
      <c r="I153" s="26"/>
      <c r="J153" s="26"/>
      <c r="K153" s="27" t="e">
        <f>ROUND(E153/C153*100,1)</f>
        <v>#DIV/0!</v>
      </c>
    </row>
    <row r="154" spans="1:11" ht="27" hidden="1" customHeight="1" x14ac:dyDescent="0.25">
      <c r="A154" s="3" t="s">
        <v>46</v>
      </c>
      <c r="B154" s="31" t="s">
        <v>47</v>
      </c>
      <c r="C154" s="47"/>
      <c r="D154" s="47"/>
      <c r="E154" s="47"/>
      <c r="F154" s="52">
        <v>94.393000000000001</v>
      </c>
      <c r="G154" s="26">
        <v>2070.1210000000001</v>
      </c>
      <c r="H154" s="26"/>
      <c r="I154" s="26"/>
      <c r="J154" s="26"/>
      <c r="K154" s="27" t="e">
        <f>ROUND(E154/C154*100,1)</f>
        <v>#DIV/0!</v>
      </c>
    </row>
    <row r="155" spans="1:11" ht="23.25" hidden="1" customHeight="1" x14ac:dyDescent="0.25">
      <c r="A155" s="33" t="s">
        <v>26</v>
      </c>
      <c r="B155" s="44" t="s">
        <v>27</v>
      </c>
      <c r="C155" s="47"/>
      <c r="D155" s="47"/>
      <c r="E155" s="47"/>
      <c r="F155" s="26"/>
      <c r="G155" s="26"/>
      <c r="H155" s="26"/>
      <c r="I155" s="26"/>
      <c r="J155" s="26"/>
      <c r="K155" s="27" t="e">
        <f>ROUND(E155/C155*100,1)</f>
        <v>#DIV/0!</v>
      </c>
    </row>
    <row r="156" spans="1:11" ht="45" customHeight="1" x14ac:dyDescent="0.25">
      <c r="A156" s="68"/>
      <c r="C156" s="1"/>
      <c r="D156" s="1"/>
      <c r="E156" s="1"/>
      <c r="F156" s="5"/>
      <c r="G156" s="5"/>
      <c r="H156" s="5"/>
      <c r="I156" s="5"/>
      <c r="J156" s="5"/>
      <c r="K156" s="5"/>
    </row>
    <row r="157" spans="1:11" x14ac:dyDescent="0.25">
      <c r="C157" s="1"/>
      <c r="D157" s="1"/>
      <c r="E157" s="1"/>
      <c r="F157" s="5"/>
      <c r="G157" s="5"/>
      <c r="H157" s="5"/>
      <c r="I157" s="5"/>
      <c r="J157" s="5"/>
      <c r="K157" s="5"/>
    </row>
    <row r="158" spans="1:11" x14ac:dyDescent="0.25">
      <c r="C158" s="1"/>
      <c r="D158" s="1"/>
      <c r="E158" s="1"/>
      <c r="F158" s="5"/>
      <c r="G158" s="5"/>
      <c r="H158" s="5"/>
      <c r="I158" s="5"/>
      <c r="J158" s="5"/>
      <c r="K158" s="5"/>
    </row>
    <row r="159" spans="1:11" x14ac:dyDescent="0.25">
      <c r="C159" s="1"/>
      <c r="D159" s="1"/>
      <c r="E159" s="1"/>
      <c r="F159" s="5"/>
      <c r="G159" s="5"/>
      <c r="H159" s="5"/>
      <c r="I159" s="5"/>
      <c r="J159" s="5"/>
      <c r="K159" s="5"/>
    </row>
    <row r="160" spans="1:11" x14ac:dyDescent="0.25">
      <c r="C160" s="1"/>
      <c r="D160" s="1"/>
      <c r="E160" s="1"/>
      <c r="F160" s="5"/>
      <c r="G160" s="5"/>
      <c r="H160" s="5"/>
      <c r="I160" s="5"/>
      <c r="J160" s="5"/>
      <c r="K160" s="5"/>
    </row>
    <row r="161" spans="3:11" x14ac:dyDescent="0.25">
      <c r="C161" s="1"/>
      <c r="D161" s="1"/>
      <c r="E161" s="1"/>
      <c r="F161" s="5"/>
      <c r="G161" s="5"/>
      <c r="H161" s="5"/>
      <c r="I161" s="5"/>
      <c r="J161" s="5"/>
      <c r="K161" s="5"/>
    </row>
    <row r="162" spans="3:11" x14ac:dyDescent="0.25">
      <c r="C162" s="1"/>
      <c r="D162" s="1"/>
      <c r="E162" s="1"/>
      <c r="F162" s="5"/>
      <c r="G162" s="5"/>
      <c r="H162" s="5"/>
      <c r="I162" s="5"/>
      <c r="J162" s="5"/>
      <c r="K162" s="5"/>
    </row>
    <row r="163" spans="3:11" x14ac:dyDescent="0.25">
      <c r="C163" s="1"/>
      <c r="D163" s="1"/>
      <c r="E163" s="1"/>
      <c r="F163" s="5"/>
      <c r="G163" s="5"/>
      <c r="H163" s="5"/>
      <c r="I163" s="5"/>
      <c r="J163" s="5"/>
      <c r="K163" s="5"/>
    </row>
    <row r="164" spans="3:11" x14ac:dyDescent="0.25">
      <c r="C164" s="1"/>
      <c r="D164" s="1"/>
      <c r="E164" s="1"/>
      <c r="F164" s="5"/>
      <c r="G164" s="5"/>
      <c r="H164" s="5"/>
      <c r="I164" s="5"/>
      <c r="J164" s="5"/>
      <c r="K164" s="5"/>
    </row>
    <row r="165" spans="3:11" x14ac:dyDescent="0.25">
      <c r="C165" s="1"/>
      <c r="D165" s="1"/>
      <c r="E165" s="1"/>
      <c r="F165" s="5"/>
      <c r="G165" s="5"/>
      <c r="H165" s="5"/>
      <c r="I165" s="5"/>
      <c r="J165" s="5"/>
      <c r="K165" s="5"/>
    </row>
    <row r="166" spans="3:11" x14ac:dyDescent="0.25">
      <c r="C166" s="1"/>
      <c r="D166" s="1"/>
      <c r="E166" s="1"/>
      <c r="F166" s="5"/>
      <c r="G166" s="5"/>
      <c r="H166" s="5"/>
      <c r="I166" s="5"/>
      <c r="J166" s="5"/>
      <c r="K166" s="5"/>
    </row>
    <row r="167" spans="3:11" x14ac:dyDescent="0.25">
      <c r="C167" s="1"/>
      <c r="D167" s="1"/>
      <c r="E167" s="1"/>
      <c r="F167" s="5"/>
      <c r="G167" s="5"/>
      <c r="H167" s="5"/>
      <c r="I167" s="5"/>
      <c r="J167" s="5"/>
      <c r="K167" s="5"/>
    </row>
    <row r="168" spans="3:11" x14ac:dyDescent="0.25">
      <c r="C168" s="1"/>
      <c r="D168" s="1"/>
      <c r="E168" s="1"/>
      <c r="F168" s="5"/>
      <c r="G168" s="5"/>
      <c r="H168" s="5"/>
      <c r="I168" s="5"/>
      <c r="J168" s="5"/>
      <c r="K168" s="5"/>
    </row>
    <row r="169" spans="3:11" x14ac:dyDescent="0.25">
      <c r="C169" s="1"/>
      <c r="D169" s="1"/>
      <c r="E169" s="1"/>
      <c r="F169" s="5"/>
      <c r="G169" s="5"/>
      <c r="H169" s="5"/>
      <c r="I169" s="5"/>
      <c r="J169" s="5"/>
      <c r="K169" s="5"/>
    </row>
    <row r="170" spans="3:11" x14ac:dyDescent="0.25">
      <c r="C170" s="1"/>
      <c r="D170" s="1"/>
      <c r="E170" s="1"/>
      <c r="F170" s="5"/>
      <c r="G170" s="5"/>
      <c r="H170" s="5"/>
      <c r="I170" s="5"/>
      <c r="J170" s="5"/>
      <c r="K170" s="5"/>
    </row>
    <row r="171" spans="3:11" x14ac:dyDescent="0.25">
      <c r="C171" s="1"/>
      <c r="D171" s="1"/>
      <c r="E171" s="1"/>
      <c r="F171" s="5"/>
      <c r="G171" s="5"/>
      <c r="H171" s="5"/>
      <c r="I171" s="5"/>
      <c r="J171" s="5"/>
      <c r="K171" s="5"/>
    </row>
    <row r="172" spans="3:11" x14ac:dyDescent="0.25">
      <c r="C172" s="1"/>
      <c r="D172" s="1"/>
      <c r="E172" s="1"/>
      <c r="F172" s="5"/>
      <c r="G172" s="5"/>
      <c r="H172" s="5"/>
      <c r="I172" s="5"/>
      <c r="J172" s="5"/>
      <c r="K172" s="5"/>
    </row>
    <row r="173" spans="3:11" x14ac:dyDescent="0.25">
      <c r="C173" s="1"/>
      <c r="D173" s="1"/>
      <c r="E173" s="1"/>
      <c r="F173" s="5"/>
      <c r="G173" s="5"/>
      <c r="H173" s="5"/>
      <c r="I173" s="5"/>
      <c r="J173" s="5"/>
      <c r="K173" s="5"/>
    </row>
    <row r="174" spans="3:11" x14ac:dyDescent="0.25">
      <c r="C174" s="1"/>
      <c r="D174" s="1"/>
      <c r="E174" s="1"/>
      <c r="F174" s="5"/>
      <c r="G174" s="5"/>
      <c r="H174" s="5"/>
      <c r="I174" s="5"/>
      <c r="J174" s="5"/>
      <c r="K174" s="5"/>
    </row>
    <row r="175" spans="3:11" x14ac:dyDescent="0.25">
      <c r="C175" s="1"/>
      <c r="D175" s="1"/>
      <c r="E175" s="1"/>
      <c r="F175" s="5"/>
      <c r="G175" s="5"/>
      <c r="H175" s="5"/>
      <c r="I175" s="5"/>
      <c r="J175" s="5"/>
      <c r="K175" s="5"/>
    </row>
    <row r="176" spans="3:11" x14ac:dyDescent="0.25">
      <c r="C176" s="1"/>
      <c r="D176" s="1"/>
      <c r="E176" s="1"/>
      <c r="F176" s="5"/>
      <c r="G176" s="5"/>
      <c r="H176" s="5"/>
      <c r="I176" s="5"/>
      <c r="J176" s="5"/>
      <c r="K176" s="5"/>
    </row>
    <row r="177" spans="3:11" x14ac:dyDescent="0.25">
      <c r="C177" s="1"/>
      <c r="D177" s="1"/>
      <c r="E177" s="1"/>
      <c r="F177" s="5"/>
      <c r="G177" s="5"/>
      <c r="H177" s="5"/>
      <c r="I177" s="5"/>
      <c r="J177" s="5"/>
      <c r="K177" s="5"/>
    </row>
    <row r="178" spans="3:11" x14ac:dyDescent="0.25">
      <c r="C178" s="1"/>
      <c r="D178" s="1"/>
      <c r="E178" s="1"/>
      <c r="F178" s="5"/>
      <c r="G178" s="5"/>
      <c r="H178" s="5"/>
      <c r="I178" s="5"/>
      <c r="J178" s="5"/>
      <c r="K178" s="5"/>
    </row>
    <row r="179" spans="3:11" x14ac:dyDescent="0.25">
      <c r="C179" s="1"/>
      <c r="D179" s="1"/>
      <c r="E179" s="1"/>
      <c r="F179" s="5"/>
      <c r="G179" s="5"/>
      <c r="H179" s="5"/>
      <c r="I179" s="5"/>
      <c r="J179" s="5"/>
      <c r="K179" s="5"/>
    </row>
    <row r="180" spans="3:11" x14ac:dyDescent="0.25">
      <c r="C180" s="1"/>
      <c r="D180" s="1"/>
      <c r="E180" s="1"/>
      <c r="F180" s="5"/>
      <c r="G180" s="5"/>
      <c r="H180" s="5"/>
      <c r="I180" s="5"/>
      <c r="J180" s="5"/>
      <c r="K180" s="5"/>
    </row>
    <row r="181" spans="3:11" x14ac:dyDescent="0.25">
      <c r="C181" s="1"/>
      <c r="D181" s="1"/>
      <c r="E181" s="1"/>
      <c r="F181" s="5"/>
      <c r="G181" s="5"/>
      <c r="H181" s="5"/>
      <c r="I181" s="5"/>
      <c r="J181" s="5"/>
      <c r="K181" s="5"/>
    </row>
    <row r="182" spans="3:11" x14ac:dyDescent="0.25">
      <c r="C182" s="1"/>
      <c r="D182" s="1"/>
      <c r="E182" s="1"/>
      <c r="F182" s="5"/>
      <c r="G182" s="5"/>
      <c r="H182" s="5"/>
      <c r="I182" s="5"/>
      <c r="J182" s="5"/>
      <c r="K182" s="5"/>
    </row>
    <row r="183" spans="3:11" x14ac:dyDescent="0.25">
      <c r="C183" s="1"/>
      <c r="D183" s="1"/>
      <c r="E183" s="1"/>
      <c r="F183" s="5"/>
      <c r="G183" s="5"/>
      <c r="H183" s="5"/>
      <c r="I183" s="5"/>
      <c r="J183" s="5"/>
      <c r="K183" s="5"/>
    </row>
    <row r="184" spans="3:11" x14ac:dyDescent="0.25">
      <c r="C184" s="1"/>
      <c r="D184" s="1"/>
      <c r="E184" s="1"/>
      <c r="F184" s="5"/>
      <c r="G184" s="5"/>
      <c r="H184" s="5"/>
      <c r="I184" s="5"/>
      <c r="J184" s="5"/>
      <c r="K184" s="5"/>
    </row>
    <row r="185" spans="3:11" x14ac:dyDescent="0.25">
      <c r="C185" s="1"/>
      <c r="D185" s="1"/>
      <c r="E185" s="1"/>
      <c r="F185" s="5"/>
      <c r="G185" s="5"/>
      <c r="H185" s="5"/>
      <c r="I185" s="5"/>
      <c r="J185" s="5"/>
      <c r="K185" s="5"/>
    </row>
    <row r="186" spans="3:11" x14ac:dyDescent="0.25">
      <c r="C186" s="1"/>
      <c r="D186" s="1"/>
      <c r="E186" s="1"/>
      <c r="F186" s="5"/>
      <c r="G186" s="5"/>
      <c r="H186" s="5"/>
      <c r="I186" s="5"/>
      <c r="J186" s="5"/>
      <c r="K186" s="5"/>
    </row>
    <row r="187" spans="3:11" x14ac:dyDescent="0.25">
      <c r="C187" s="1"/>
      <c r="D187" s="1"/>
      <c r="E187" s="1"/>
      <c r="F187" s="5"/>
      <c r="G187" s="5"/>
      <c r="H187" s="5"/>
      <c r="I187" s="5"/>
      <c r="J187" s="5"/>
      <c r="K187" s="5"/>
    </row>
    <row r="188" spans="3:11" x14ac:dyDescent="0.25">
      <c r="C188" s="1"/>
      <c r="D188" s="1"/>
      <c r="E188" s="1"/>
      <c r="F188" s="5"/>
      <c r="G188" s="5"/>
      <c r="H188" s="5"/>
      <c r="I188" s="5"/>
      <c r="J188" s="5"/>
      <c r="K188" s="5"/>
    </row>
    <row r="189" spans="3:11" x14ac:dyDescent="0.25">
      <c r="C189" s="1"/>
      <c r="D189" s="1"/>
      <c r="E189" s="1"/>
      <c r="F189" s="5"/>
      <c r="G189" s="5"/>
      <c r="H189" s="5"/>
      <c r="I189" s="5"/>
      <c r="J189" s="5"/>
      <c r="K189" s="5"/>
    </row>
    <row r="190" spans="3:11" x14ac:dyDescent="0.25">
      <c r="C190" s="1"/>
      <c r="D190" s="1"/>
      <c r="E190" s="1"/>
      <c r="F190" s="5"/>
      <c r="G190" s="5"/>
      <c r="H190" s="5"/>
      <c r="I190" s="5"/>
      <c r="J190" s="5"/>
      <c r="K190" s="5"/>
    </row>
    <row r="191" spans="3:11" x14ac:dyDescent="0.25">
      <c r="C191" s="1"/>
      <c r="D191" s="1"/>
      <c r="E191" s="1"/>
      <c r="F191" s="5"/>
      <c r="G191" s="5"/>
      <c r="H191" s="5"/>
      <c r="I191" s="5"/>
      <c r="J191" s="5"/>
      <c r="K191" s="5"/>
    </row>
    <row r="192" spans="3:11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</sheetData>
  <mergeCells count="14">
    <mergeCell ref="K148:K149"/>
    <mergeCell ref="A2:K2"/>
    <mergeCell ref="A3:K4"/>
    <mergeCell ref="A141:A142"/>
    <mergeCell ref="B141:B142"/>
    <mergeCell ref="C141:C142"/>
    <mergeCell ref="D141:D142"/>
    <mergeCell ref="E141:E142"/>
    <mergeCell ref="K141:K142"/>
    <mergeCell ref="A148:A149"/>
    <mergeCell ref="B148:B149"/>
    <mergeCell ref="C148:C149"/>
    <mergeCell ref="D148:D149"/>
    <mergeCell ref="E148:E149"/>
  </mergeCells>
  <printOptions horizontalCentered="1"/>
  <pageMargins left="0.70866141732283472" right="0" top="0.74803149606299213" bottom="0.55118110236220474" header="0.31496062992125984" footer="0.31496062992125984"/>
  <pageSetup paperSize="9" scale="71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 2022  (факт)</vt:lpstr>
      <vt:lpstr>'ПРОГ 2022  (факт)'!Заголовки_для_печати</vt:lpstr>
      <vt:lpstr>'ПРОГ 2022  (факт)'!Область_печати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2023-02-21T07:36:28Z</dcterms:created>
  <dcterms:modified xsi:type="dcterms:W3CDTF">2023-02-21T09:37:15Z</dcterms:modified>
</cp:coreProperties>
</file>